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O:\Datacall\2020 Datacall Year\2.5 Postings\5. Final Report &amp; Tables\Locked Excels\"/>
    </mc:Choice>
  </mc:AlternateContent>
  <xr:revisionPtr revIDLastSave="0" documentId="13_ncr:1_{CD6F490F-6A6E-41C6-8171-610E6D5D4E79}" xr6:coauthVersionLast="47" xr6:coauthVersionMax="47" xr10:uidLastSave="{00000000-0000-0000-0000-000000000000}"/>
  <bookViews>
    <workbookView xWindow="-108" yWindow="-108" windowWidth="23256" windowHeight="12576" xr2:uid="{0AAD9FBE-DEC6-4C10-97AE-36AEF3EEC5F0}"/>
  </bookViews>
  <sheets>
    <sheet name="Diversion Rates (Alphabetical)" sheetId="1" r:id="rId1"/>
    <sheet name="Residential Diversion Rate" sheetId="2" r:id="rId2"/>
    <sheet name="Municipal Grouping" sheetId="3" r:id="rId3"/>
  </sheets>
  <definedNames>
    <definedName name="_xlnm._FilterDatabase" localSheetId="0" hidden="1">'Diversion Rates (Alphabetical)'!$A$6:$AE$105</definedName>
    <definedName name="_xlnm._FilterDatabase" localSheetId="1" hidden="1">'Residential Diversion Rate'!$B$6:$AD$6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38" i="3" l="1"/>
  <c r="Z138" i="3"/>
  <c r="R138" i="3"/>
  <c r="O138" i="3"/>
  <c r="L138" i="3"/>
  <c r="AD137" i="3"/>
  <c r="Z137" i="3"/>
  <c r="R137" i="3"/>
  <c r="O137" i="3"/>
  <c r="L137" i="3"/>
  <c r="AD136" i="3"/>
  <c r="Z136" i="3"/>
  <c r="R136" i="3"/>
  <c r="O136" i="3"/>
  <c r="L136" i="3"/>
  <c r="AD135" i="3"/>
  <c r="Z135" i="3"/>
  <c r="R135" i="3"/>
  <c r="O135" i="3"/>
  <c r="L135" i="3"/>
  <c r="AD134" i="3"/>
  <c r="Z134" i="3"/>
  <c r="R134" i="3"/>
  <c r="O134" i="3"/>
  <c r="L134" i="3"/>
  <c r="AD133" i="3"/>
  <c r="Z133" i="3"/>
  <c r="R133" i="3"/>
  <c r="O133" i="3"/>
  <c r="L133" i="3"/>
  <c r="AD132" i="3"/>
  <c r="Z132" i="3"/>
  <c r="R132" i="3"/>
  <c r="O132" i="3"/>
  <c r="L132" i="3"/>
  <c r="AD131" i="3"/>
  <c r="Z131" i="3"/>
  <c r="R131" i="3"/>
  <c r="O131" i="3"/>
  <c r="L131" i="3"/>
  <c r="AD130" i="3"/>
  <c r="Z130" i="3"/>
  <c r="R130" i="3"/>
  <c r="O130" i="3"/>
  <c r="L130" i="3"/>
  <c r="AD129" i="3"/>
  <c r="Z129" i="3"/>
  <c r="R129" i="3"/>
  <c r="O129" i="3"/>
  <c r="L129" i="3"/>
  <c r="AD128" i="3"/>
  <c r="Z128" i="3"/>
  <c r="R128" i="3"/>
  <c r="O128" i="3"/>
  <c r="L128" i="3"/>
  <c r="AD127" i="3"/>
  <c r="Z127" i="3"/>
  <c r="R127" i="3"/>
  <c r="O127" i="3"/>
  <c r="L127" i="3"/>
  <c r="AD126" i="3"/>
  <c r="Z126" i="3"/>
  <c r="R126" i="3"/>
  <c r="O126" i="3"/>
  <c r="L126" i="3"/>
  <c r="AD125" i="3"/>
  <c r="Z125" i="3"/>
  <c r="R125" i="3"/>
  <c r="O125" i="3"/>
  <c r="L125" i="3"/>
  <c r="AD124" i="3"/>
  <c r="Z124" i="3"/>
  <c r="R124" i="3"/>
  <c r="O124" i="3"/>
  <c r="L124" i="3"/>
  <c r="AD123" i="3"/>
  <c r="Z123" i="3"/>
  <c r="R123" i="3"/>
  <c r="O123" i="3"/>
  <c r="L123" i="3"/>
  <c r="AD122" i="3"/>
  <c r="Z122" i="3"/>
  <c r="R122" i="3"/>
  <c r="O122" i="3"/>
  <c r="L122" i="3"/>
  <c r="E139" i="3"/>
  <c r="F139" i="3"/>
  <c r="G139" i="3"/>
  <c r="H139" i="3"/>
  <c r="I139" i="3"/>
  <c r="AD117" i="3"/>
  <c r="Z117" i="3"/>
  <c r="R117" i="3"/>
  <c r="O117" i="3"/>
  <c r="L117" i="3"/>
  <c r="AD116" i="3"/>
  <c r="Z116" i="3"/>
  <c r="R116" i="3"/>
  <c r="O116" i="3"/>
  <c r="L116" i="3"/>
  <c r="AD115" i="3"/>
  <c r="Z115" i="3"/>
  <c r="R115" i="3"/>
  <c r="O115" i="3"/>
  <c r="L115" i="3"/>
  <c r="AD114" i="3"/>
  <c r="Z114" i="3"/>
  <c r="R114" i="3"/>
  <c r="O114" i="3"/>
  <c r="L114" i="3"/>
  <c r="AD113" i="3"/>
  <c r="Z113" i="3"/>
  <c r="R113" i="3"/>
  <c r="O113" i="3"/>
  <c r="L113" i="3"/>
  <c r="AD112" i="3"/>
  <c r="Z112" i="3"/>
  <c r="R112" i="3"/>
  <c r="O112" i="3"/>
  <c r="L112" i="3"/>
  <c r="AD111" i="3"/>
  <c r="Z111" i="3"/>
  <c r="R111" i="3"/>
  <c r="O111" i="3"/>
  <c r="L111" i="3"/>
  <c r="AD106" i="3"/>
  <c r="Z106" i="3"/>
  <c r="R106" i="3"/>
  <c r="O106" i="3"/>
  <c r="L106" i="3"/>
  <c r="AD105" i="3"/>
  <c r="Z105" i="3"/>
  <c r="R105" i="3"/>
  <c r="O105" i="3"/>
  <c r="L105" i="3"/>
  <c r="AD104" i="3"/>
  <c r="Z104" i="3"/>
  <c r="R104" i="3"/>
  <c r="O104" i="3"/>
  <c r="L104" i="3"/>
  <c r="AD103" i="3"/>
  <c r="Z103" i="3"/>
  <c r="R103" i="3"/>
  <c r="O103" i="3"/>
  <c r="L103" i="3"/>
  <c r="AD102" i="3"/>
  <c r="Z102" i="3"/>
  <c r="R102" i="3"/>
  <c r="O102" i="3"/>
  <c r="L102" i="3"/>
  <c r="AD101" i="3"/>
  <c r="Z101" i="3"/>
  <c r="R101" i="3"/>
  <c r="O101" i="3"/>
  <c r="L101" i="3"/>
  <c r="AD100" i="3"/>
  <c r="Z100" i="3"/>
  <c r="R100" i="3"/>
  <c r="O100" i="3"/>
  <c r="L100" i="3"/>
  <c r="AD99" i="3"/>
  <c r="Z99" i="3"/>
  <c r="R99" i="3"/>
  <c r="O99" i="3"/>
  <c r="L99" i="3"/>
  <c r="AD98" i="3"/>
  <c r="Z98" i="3"/>
  <c r="R98" i="3"/>
  <c r="O98" i="3"/>
  <c r="L98" i="3"/>
  <c r="AD97" i="3"/>
  <c r="Z97" i="3"/>
  <c r="R97" i="3"/>
  <c r="O97" i="3"/>
  <c r="L97" i="3"/>
  <c r="AD96" i="3"/>
  <c r="Z96" i="3"/>
  <c r="R96" i="3"/>
  <c r="O96" i="3"/>
  <c r="L96" i="3"/>
  <c r="AD95" i="3"/>
  <c r="Z95" i="3"/>
  <c r="R95" i="3"/>
  <c r="O95" i="3"/>
  <c r="L95" i="3"/>
  <c r="AD94" i="3"/>
  <c r="Z94" i="3"/>
  <c r="R94" i="3"/>
  <c r="O94" i="3"/>
  <c r="L94" i="3"/>
  <c r="AD93" i="3"/>
  <c r="Z93" i="3"/>
  <c r="R93" i="3"/>
  <c r="O93" i="3"/>
  <c r="L93" i="3"/>
  <c r="AD92" i="3"/>
  <c r="Z92" i="3"/>
  <c r="R92" i="3"/>
  <c r="O92" i="3"/>
  <c r="L92" i="3"/>
  <c r="AD91" i="3"/>
  <c r="Z91" i="3"/>
  <c r="R91" i="3"/>
  <c r="O91" i="3"/>
  <c r="L91" i="3"/>
  <c r="AD90" i="3"/>
  <c r="Z90" i="3"/>
  <c r="R90" i="3"/>
  <c r="O90" i="3"/>
  <c r="L90" i="3"/>
  <c r="AD89" i="3"/>
  <c r="Z89" i="3"/>
  <c r="R89" i="3"/>
  <c r="O89" i="3"/>
  <c r="L89" i="3"/>
  <c r="AD88" i="3"/>
  <c r="Z88" i="3"/>
  <c r="R88" i="3"/>
  <c r="O88" i="3"/>
  <c r="L88" i="3"/>
  <c r="AD87" i="3"/>
  <c r="Z87" i="3"/>
  <c r="R87" i="3"/>
  <c r="O87" i="3"/>
  <c r="L87" i="3"/>
  <c r="AD86" i="3"/>
  <c r="Z86" i="3"/>
  <c r="R86" i="3"/>
  <c r="O86" i="3"/>
  <c r="L86" i="3"/>
  <c r="AD85" i="3"/>
  <c r="Z85" i="3"/>
  <c r="R85" i="3"/>
  <c r="O85" i="3"/>
  <c r="L85" i="3"/>
  <c r="AD84" i="3"/>
  <c r="Z84" i="3"/>
  <c r="R84" i="3"/>
  <c r="O84" i="3"/>
  <c r="L84" i="3"/>
  <c r="AD83" i="3"/>
  <c r="Z83" i="3"/>
  <c r="R83" i="3"/>
  <c r="O83" i="3"/>
  <c r="L83" i="3"/>
  <c r="AD82" i="3"/>
  <c r="Z82" i="3"/>
  <c r="R82" i="3"/>
  <c r="O82" i="3"/>
  <c r="L82" i="3"/>
  <c r="AD81" i="3"/>
  <c r="Z81" i="3"/>
  <c r="R81" i="3"/>
  <c r="O81" i="3"/>
  <c r="L81" i="3"/>
  <c r="AD76" i="3"/>
  <c r="Z76" i="3"/>
  <c r="R76" i="3"/>
  <c r="O76" i="3"/>
  <c r="L76" i="3"/>
  <c r="AD75" i="3"/>
  <c r="Z75" i="3"/>
  <c r="R75" i="3"/>
  <c r="O75" i="3"/>
  <c r="L75" i="3"/>
  <c r="AD74" i="3"/>
  <c r="Z74" i="3"/>
  <c r="R74" i="3"/>
  <c r="O74" i="3"/>
  <c r="L74" i="3"/>
  <c r="AD73" i="3"/>
  <c r="Z73" i="3"/>
  <c r="R73" i="3"/>
  <c r="O73" i="3"/>
  <c r="L73" i="3"/>
  <c r="AD68" i="3"/>
  <c r="Z68" i="3"/>
  <c r="R68" i="3"/>
  <c r="O68" i="3"/>
  <c r="L68" i="3"/>
  <c r="AD67" i="3"/>
  <c r="Z67" i="3"/>
  <c r="R67" i="3"/>
  <c r="O67" i="3"/>
  <c r="L67" i="3"/>
  <c r="AD66" i="3"/>
  <c r="Z66" i="3"/>
  <c r="R66" i="3"/>
  <c r="O66" i="3"/>
  <c r="L66" i="3"/>
  <c r="AD65" i="3"/>
  <c r="Z65" i="3"/>
  <c r="R65" i="3"/>
  <c r="O65" i="3"/>
  <c r="L65" i="3"/>
  <c r="AD64" i="3"/>
  <c r="Z64" i="3"/>
  <c r="R64" i="3"/>
  <c r="O64" i="3"/>
  <c r="L64" i="3"/>
  <c r="AD63" i="3"/>
  <c r="Z63" i="3"/>
  <c r="R63" i="3"/>
  <c r="O63" i="3"/>
  <c r="L63" i="3"/>
  <c r="AD62" i="3"/>
  <c r="Z62" i="3"/>
  <c r="R62" i="3"/>
  <c r="O62" i="3"/>
  <c r="L62" i="3"/>
  <c r="AD61" i="3"/>
  <c r="Z61" i="3"/>
  <c r="R61" i="3"/>
  <c r="O61" i="3"/>
  <c r="L61" i="3"/>
  <c r="AD60" i="3"/>
  <c r="Z60" i="3"/>
  <c r="R60" i="3"/>
  <c r="O60" i="3"/>
  <c r="L60" i="3"/>
  <c r="AD59" i="3"/>
  <c r="Z59" i="3"/>
  <c r="R59" i="3"/>
  <c r="O59" i="3"/>
  <c r="L59" i="3"/>
  <c r="AD58" i="3"/>
  <c r="Z58" i="3"/>
  <c r="R58" i="3"/>
  <c r="O58" i="3"/>
  <c r="L58" i="3"/>
  <c r="AD53" i="3"/>
  <c r="Z53" i="3"/>
  <c r="R53" i="3"/>
  <c r="O53" i="3"/>
  <c r="L53" i="3"/>
  <c r="AD52" i="3"/>
  <c r="Z52" i="3"/>
  <c r="R52" i="3"/>
  <c r="O52" i="3"/>
  <c r="L52" i="3"/>
  <c r="AD51" i="3"/>
  <c r="Z51" i="3"/>
  <c r="R51" i="3"/>
  <c r="O51" i="3"/>
  <c r="L51" i="3"/>
  <c r="AD50" i="3"/>
  <c r="Z50" i="3"/>
  <c r="R50" i="3"/>
  <c r="O50" i="3"/>
  <c r="L50" i="3"/>
  <c r="AD49" i="3"/>
  <c r="Z49" i="3"/>
  <c r="R49" i="3"/>
  <c r="O49" i="3"/>
  <c r="L49" i="3"/>
  <c r="AD48" i="3"/>
  <c r="Z48" i="3"/>
  <c r="R48" i="3"/>
  <c r="O48" i="3"/>
  <c r="L48" i="3"/>
  <c r="AD47" i="3"/>
  <c r="Z47" i="3"/>
  <c r="R47" i="3"/>
  <c r="O47" i="3"/>
  <c r="L47" i="3"/>
  <c r="AD46" i="3"/>
  <c r="Z46" i="3"/>
  <c r="R46" i="3"/>
  <c r="O46" i="3"/>
  <c r="L46" i="3"/>
  <c r="AD45" i="3"/>
  <c r="Z45" i="3"/>
  <c r="R45" i="3"/>
  <c r="O45" i="3"/>
  <c r="L45" i="3"/>
  <c r="AD44" i="3"/>
  <c r="Z44" i="3"/>
  <c r="R44" i="3"/>
  <c r="O44" i="3"/>
  <c r="L44" i="3"/>
  <c r="AD43" i="3"/>
  <c r="Z43" i="3"/>
  <c r="R43" i="3"/>
  <c r="O43" i="3"/>
  <c r="L43" i="3"/>
  <c r="AD42" i="3"/>
  <c r="Z42" i="3"/>
  <c r="R42" i="3"/>
  <c r="O42" i="3"/>
  <c r="L42" i="3"/>
  <c r="AD41" i="3"/>
  <c r="Z41" i="3"/>
  <c r="R41" i="3"/>
  <c r="O41" i="3"/>
  <c r="L41" i="3"/>
  <c r="AD40" i="3"/>
  <c r="Z40" i="3"/>
  <c r="R40" i="3"/>
  <c r="O40" i="3"/>
  <c r="L40" i="3"/>
  <c r="AD39" i="3"/>
  <c r="Z39" i="3"/>
  <c r="R39" i="3"/>
  <c r="O39" i="3"/>
  <c r="L39" i="3"/>
  <c r="AD34" i="3"/>
  <c r="Z34" i="3"/>
  <c r="R34" i="3"/>
  <c r="O34" i="3"/>
  <c r="L34" i="3"/>
  <c r="AD33" i="3"/>
  <c r="Z33" i="3"/>
  <c r="R33" i="3"/>
  <c r="O33" i="3"/>
  <c r="L33" i="3"/>
  <c r="AD32" i="3"/>
  <c r="Z32" i="3"/>
  <c r="R32" i="3"/>
  <c r="O32" i="3"/>
  <c r="L32" i="3"/>
  <c r="AD31" i="3"/>
  <c r="Z31" i="3"/>
  <c r="R31" i="3"/>
  <c r="O31" i="3"/>
  <c r="L31" i="3"/>
  <c r="AD30" i="3"/>
  <c r="Z30" i="3"/>
  <c r="R30" i="3"/>
  <c r="O30" i="3"/>
  <c r="L30" i="3"/>
  <c r="AD29" i="3"/>
  <c r="Z29" i="3"/>
  <c r="R29" i="3"/>
  <c r="O29" i="3"/>
  <c r="L29" i="3"/>
  <c r="AD28" i="3"/>
  <c r="Z28" i="3"/>
  <c r="R28" i="3"/>
  <c r="O28" i="3"/>
  <c r="L28" i="3"/>
  <c r="AD23" i="3"/>
  <c r="Z23" i="3"/>
  <c r="R23" i="3"/>
  <c r="O23" i="3"/>
  <c r="L23" i="3"/>
  <c r="AD22" i="3"/>
  <c r="Z22" i="3"/>
  <c r="R22" i="3"/>
  <c r="O22" i="3"/>
  <c r="L22" i="3"/>
  <c r="AD21" i="3"/>
  <c r="Z21" i="3"/>
  <c r="R21" i="3"/>
  <c r="O21" i="3"/>
  <c r="L21" i="3"/>
  <c r="AD20" i="3"/>
  <c r="Z20" i="3"/>
  <c r="R20" i="3"/>
  <c r="O20" i="3"/>
  <c r="L20" i="3"/>
  <c r="AD19" i="3"/>
  <c r="Z19" i="3"/>
  <c r="R19" i="3"/>
  <c r="O19" i="3"/>
  <c r="L19" i="3"/>
  <c r="AD18" i="3"/>
  <c r="Z18" i="3"/>
  <c r="R18" i="3"/>
  <c r="O18" i="3"/>
  <c r="L18" i="3"/>
  <c r="AD13" i="3"/>
  <c r="Z13" i="3"/>
  <c r="R13" i="3"/>
  <c r="O13" i="3"/>
  <c r="L13" i="3"/>
  <c r="AD12" i="3"/>
  <c r="Z12" i="3"/>
  <c r="R12" i="3"/>
  <c r="O12" i="3"/>
  <c r="L12" i="3"/>
  <c r="AD11" i="3"/>
  <c r="Z11" i="3"/>
  <c r="R11" i="3"/>
  <c r="O11" i="3"/>
  <c r="L11" i="3"/>
  <c r="AD10" i="3"/>
  <c r="Z10" i="3"/>
  <c r="R10" i="3"/>
  <c r="O10" i="3"/>
  <c r="L10" i="3"/>
  <c r="AD9" i="3"/>
  <c r="Z9" i="3"/>
  <c r="R9" i="3"/>
  <c r="O9" i="3"/>
  <c r="L9" i="3"/>
  <c r="AD8" i="3"/>
  <c r="Z8" i="3"/>
  <c r="R8" i="3"/>
  <c r="O8" i="3"/>
  <c r="L8" i="3"/>
  <c r="AD24" i="1"/>
  <c r="Z24" i="1"/>
  <c r="R24" i="1"/>
  <c r="O24" i="1"/>
  <c r="L24" i="1"/>
  <c r="AD61" i="1"/>
  <c r="Z61" i="1"/>
  <c r="R61" i="1"/>
  <c r="O61" i="1"/>
  <c r="L61" i="1"/>
  <c r="AD27" i="1"/>
  <c r="Z27" i="1"/>
  <c r="R27" i="1"/>
  <c r="O27" i="1"/>
  <c r="L27" i="1"/>
  <c r="AD104" i="1"/>
  <c r="Z104" i="1"/>
  <c r="R104" i="1"/>
  <c r="O104" i="1"/>
  <c r="L104" i="1"/>
  <c r="AD96" i="1"/>
  <c r="Z96" i="1"/>
  <c r="R96" i="1"/>
  <c r="O96" i="1"/>
  <c r="L96" i="1"/>
  <c r="AD95" i="1"/>
  <c r="Z95" i="1"/>
  <c r="R95" i="1"/>
  <c r="O95" i="1"/>
  <c r="L95" i="1"/>
  <c r="AD89" i="1"/>
  <c r="Z89" i="1"/>
  <c r="R89" i="1"/>
  <c r="O89" i="1"/>
  <c r="L89" i="1"/>
  <c r="AD77" i="1"/>
  <c r="Z77" i="1"/>
  <c r="R77" i="1"/>
  <c r="O77" i="1"/>
  <c r="L77" i="1"/>
  <c r="AD71" i="1"/>
  <c r="Z71" i="1"/>
  <c r="R71" i="1"/>
  <c r="O71" i="1"/>
  <c r="L71" i="1"/>
  <c r="AD56" i="1"/>
  <c r="Z56" i="1"/>
  <c r="R56" i="1"/>
  <c r="O56" i="1"/>
  <c r="L56" i="1"/>
  <c r="AD49" i="1"/>
  <c r="Z49" i="1"/>
  <c r="R49" i="1"/>
  <c r="O49" i="1"/>
  <c r="L49" i="1"/>
  <c r="AD43" i="1"/>
  <c r="Z43" i="1"/>
  <c r="R43" i="1"/>
  <c r="O43" i="1"/>
  <c r="L43" i="1"/>
  <c r="AD35" i="1"/>
  <c r="Z35" i="1"/>
  <c r="R35" i="1"/>
  <c r="O35" i="1"/>
  <c r="L35" i="1"/>
  <c r="AD32" i="1"/>
  <c r="Z32" i="1"/>
  <c r="R32" i="1"/>
  <c r="O32" i="1"/>
  <c r="L32" i="1"/>
  <c r="AD29" i="1"/>
  <c r="Z29" i="1"/>
  <c r="R29" i="1"/>
  <c r="O29" i="1"/>
  <c r="L29" i="1"/>
  <c r="AD28" i="1"/>
  <c r="Z28" i="1"/>
  <c r="R28" i="1"/>
  <c r="O28" i="1"/>
  <c r="L28" i="1"/>
  <c r="AD54" i="1"/>
  <c r="Z54" i="1"/>
  <c r="R54" i="1"/>
  <c r="O54" i="1"/>
  <c r="L54" i="1"/>
  <c r="AD15" i="1"/>
  <c r="Z15" i="1"/>
  <c r="R15" i="1"/>
  <c r="O15" i="1"/>
  <c r="L15" i="1"/>
  <c r="AD13" i="1"/>
  <c r="Z13" i="1"/>
  <c r="R13" i="1"/>
  <c r="O13" i="1"/>
  <c r="L13" i="1"/>
  <c r="AD11" i="1"/>
  <c r="Z11" i="1"/>
  <c r="R11" i="1"/>
  <c r="O11" i="1"/>
  <c r="L11" i="1"/>
  <c r="AD82" i="1"/>
  <c r="Z82" i="1"/>
  <c r="R82" i="1"/>
  <c r="O82" i="1"/>
  <c r="L82" i="1"/>
  <c r="AD67" i="1"/>
  <c r="Z67" i="1"/>
  <c r="R67" i="1"/>
  <c r="O67" i="1"/>
  <c r="L67" i="1"/>
  <c r="AD21" i="1"/>
  <c r="Z21" i="1"/>
  <c r="R21" i="1"/>
  <c r="O21" i="1"/>
  <c r="L21" i="1"/>
  <c r="AD33" i="1"/>
  <c r="Z33" i="1"/>
  <c r="R33" i="1"/>
  <c r="O33" i="1"/>
  <c r="L33" i="1"/>
  <c r="AD79" i="1"/>
  <c r="Z79" i="1"/>
  <c r="R79" i="1"/>
  <c r="O79" i="1"/>
  <c r="L79" i="1"/>
  <c r="AD58" i="1"/>
  <c r="Z58" i="1"/>
  <c r="R58" i="1"/>
  <c r="O58" i="1"/>
  <c r="L58" i="1"/>
  <c r="AD103" i="1"/>
  <c r="Z103" i="1"/>
  <c r="R103" i="1"/>
  <c r="O103" i="1"/>
  <c r="L103" i="1"/>
  <c r="AD50" i="1"/>
  <c r="Z50" i="1"/>
  <c r="R50" i="1"/>
  <c r="O50" i="1"/>
  <c r="L50" i="1"/>
  <c r="AD8" i="1"/>
  <c r="Z8" i="1"/>
  <c r="R8" i="1"/>
  <c r="O8" i="1"/>
  <c r="L8" i="1"/>
  <c r="AD85" i="1"/>
  <c r="Z85" i="1"/>
  <c r="R85" i="1"/>
  <c r="O85" i="1"/>
  <c r="L85" i="1"/>
  <c r="AD41" i="1"/>
  <c r="Z41" i="1"/>
  <c r="R41" i="1"/>
  <c r="O41" i="1"/>
  <c r="L41" i="1"/>
  <c r="AD51" i="1"/>
  <c r="Z51" i="1"/>
  <c r="R51" i="1"/>
  <c r="O51" i="1"/>
  <c r="L51" i="1"/>
  <c r="AD46" i="1"/>
  <c r="Z46" i="1"/>
  <c r="R46" i="1"/>
  <c r="O46" i="1"/>
  <c r="L46" i="1"/>
  <c r="AD17" i="1"/>
  <c r="Z17" i="1"/>
  <c r="R17" i="1"/>
  <c r="O17" i="1"/>
  <c r="L17" i="1"/>
  <c r="AD38" i="1"/>
  <c r="Z38" i="1"/>
  <c r="R38" i="1"/>
  <c r="O38" i="1"/>
  <c r="L38" i="1"/>
  <c r="AD10" i="1"/>
  <c r="Z10" i="1"/>
  <c r="R10" i="1"/>
  <c r="O10" i="1"/>
  <c r="L10" i="1"/>
  <c r="AD60" i="1"/>
  <c r="Z60" i="1"/>
  <c r="R60" i="1"/>
  <c r="O60" i="1"/>
  <c r="L60" i="1"/>
  <c r="AD7" i="1"/>
  <c r="Z7" i="1"/>
  <c r="R7" i="1"/>
  <c r="O7" i="1"/>
  <c r="L7" i="1"/>
  <c r="AD75" i="1"/>
  <c r="Z75" i="1"/>
  <c r="R75" i="1"/>
  <c r="O75" i="1"/>
  <c r="L75" i="1"/>
  <c r="AD99" i="1"/>
  <c r="Z99" i="1"/>
  <c r="R99" i="1"/>
  <c r="O99" i="1"/>
  <c r="L99" i="1"/>
  <c r="AD22" i="1"/>
  <c r="Z22" i="1"/>
  <c r="R22" i="1"/>
  <c r="O22" i="1"/>
  <c r="L22" i="1"/>
  <c r="AD69" i="1"/>
  <c r="Z69" i="1"/>
  <c r="R69" i="1"/>
  <c r="O69" i="1"/>
  <c r="L69" i="1"/>
  <c r="AD53" i="1"/>
  <c r="Z53" i="1"/>
  <c r="R53" i="1"/>
  <c r="O53" i="1"/>
  <c r="L53" i="1"/>
  <c r="AD39" i="1"/>
  <c r="Z39" i="1"/>
  <c r="R39" i="1"/>
  <c r="O39" i="1"/>
  <c r="L39" i="1"/>
  <c r="AD48" i="1"/>
  <c r="Z48" i="1"/>
  <c r="R48" i="1"/>
  <c r="O48" i="1"/>
  <c r="L48" i="1"/>
  <c r="AD25" i="1"/>
  <c r="Z25" i="1"/>
  <c r="R25" i="1"/>
  <c r="O25" i="1"/>
  <c r="L25" i="1"/>
  <c r="AD63" i="1"/>
  <c r="Z63" i="1"/>
  <c r="R63" i="1"/>
  <c r="O63" i="1"/>
  <c r="L63" i="1"/>
  <c r="AD88" i="1"/>
  <c r="Z88" i="1"/>
  <c r="R88" i="1"/>
  <c r="O88" i="1"/>
  <c r="L88" i="1"/>
  <c r="AD93" i="1"/>
  <c r="Z93" i="1"/>
  <c r="R93" i="1"/>
  <c r="O93" i="1"/>
  <c r="L93" i="1"/>
  <c r="AD52" i="1"/>
  <c r="Z52" i="1"/>
  <c r="R52" i="1"/>
  <c r="O52" i="1"/>
  <c r="L52" i="1"/>
  <c r="AD66" i="1"/>
  <c r="Z66" i="1"/>
  <c r="R66" i="1"/>
  <c r="O66" i="1"/>
  <c r="L66" i="1"/>
  <c r="AD91" i="1"/>
  <c r="Z91" i="1"/>
  <c r="R91" i="1"/>
  <c r="O91" i="1"/>
  <c r="L91" i="1"/>
  <c r="AD90" i="1"/>
  <c r="Z90" i="1"/>
  <c r="R90" i="1"/>
  <c r="O90" i="1"/>
  <c r="L90" i="1"/>
  <c r="AD80" i="1"/>
  <c r="Z80" i="1"/>
  <c r="R80" i="1"/>
  <c r="O80" i="1"/>
  <c r="L80" i="1"/>
  <c r="AD59" i="1"/>
  <c r="Z59" i="1"/>
  <c r="R59" i="1"/>
  <c r="O59" i="1"/>
  <c r="L59" i="1"/>
  <c r="AD12" i="1"/>
  <c r="Z12" i="1"/>
  <c r="R12" i="1"/>
  <c r="O12" i="1"/>
  <c r="L12" i="1"/>
  <c r="AD36" i="1"/>
  <c r="Z36" i="1"/>
  <c r="R36" i="1"/>
  <c r="O36" i="1"/>
  <c r="L36" i="1"/>
  <c r="AD78" i="1"/>
  <c r="Z78" i="1"/>
  <c r="R78" i="1"/>
  <c r="O78" i="1"/>
  <c r="L78" i="1"/>
  <c r="AD47" i="1"/>
  <c r="Z47" i="1"/>
  <c r="R47" i="1"/>
  <c r="O47" i="1"/>
  <c r="L47" i="1"/>
  <c r="AD74" i="1"/>
  <c r="Z74" i="1"/>
  <c r="R74" i="1"/>
  <c r="O74" i="1"/>
  <c r="L74" i="1"/>
  <c r="AD68" i="1"/>
  <c r="Z68" i="1"/>
  <c r="R68" i="1"/>
  <c r="O68" i="1"/>
  <c r="L68" i="1"/>
  <c r="AD92" i="1"/>
  <c r="Z92" i="1"/>
  <c r="R92" i="1"/>
  <c r="O92" i="1"/>
  <c r="L92" i="1"/>
  <c r="AD20" i="1"/>
  <c r="Z20" i="1"/>
  <c r="R20" i="1"/>
  <c r="O20" i="1"/>
  <c r="L20" i="1"/>
  <c r="AD83" i="1"/>
  <c r="Z83" i="1"/>
  <c r="R83" i="1"/>
  <c r="O83" i="1"/>
  <c r="L83" i="1"/>
  <c r="AD31" i="1"/>
  <c r="Z31" i="1"/>
  <c r="R31" i="1"/>
  <c r="O31" i="1"/>
  <c r="L31" i="1"/>
  <c r="AD26" i="1"/>
  <c r="Z26" i="1"/>
  <c r="R26" i="1"/>
  <c r="O26" i="1"/>
  <c r="L26" i="1"/>
  <c r="AD37" i="1"/>
  <c r="Z37" i="1"/>
  <c r="R37" i="1"/>
  <c r="O37" i="1"/>
  <c r="L37" i="1"/>
  <c r="AD55" i="1"/>
  <c r="Z55" i="1"/>
  <c r="R55" i="1"/>
  <c r="O55" i="1"/>
  <c r="L55" i="1"/>
  <c r="AD19" i="1"/>
  <c r="Z19" i="1"/>
  <c r="R19" i="1"/>
  <c r="O19" i="1"/>
  <c r="L19" i="1"/>
  <c r="AD16" i="1"/>
  <c r="Z16" i="1"/>
  <c r="R16" i="1"/>
  <c r="O16" i="1"/>
  <c r="L16" i="1"/>
  <c r="AD40" i="1"/>
  <c r="Z40" i="1"/>
  <c r="R40" i="1"/>
  <c r="O40" i="1"/>
  <c r="L40" i="1"/>
  <c r="AD18" i="1"/>
  <c r="Z18" i="1"/>
  <c r="R18" i="1"/>
  <c r="O18" i="1"/>
  <c r="L18" i="1"/>
  <c r="AD9" i="1"/>
  <c r="Z9" i="1"/>
  <c r="R9" i="1"/>
  <c r="O9" i="1"/>
  <c r="L9" i="1"/>
  <c r="AD45" i="1"/>
  <c r="Z45" i="1"/>
  <c r="R45" i="1"/>
  <c r="O45" i="1"/>
  <c r="L45" i="1"/>
  <c r="AD97" i="1"/>
  <c r="Z97" i="1"/>
  <c r="R97" i="1"/>
  <c r="O97" i="1"/>
  <c r="L97" i="1"/>
  <c r="AD23" i="1"/>
  <c r="Z23" i="1"/>
  <c r="R23" i="1"/>
  <c r="O23" i="1"/>
  <c r="L23" i="1"/>
  <c r="AD65" i="1"/>
  <c r="Z65" i="1"/>
  <c r="R65" i="1"/>
  <c r="O65" i="1"/>
  <c r="L65" i="1"/>
  <c r="AD98" i="1"/>
  <c r="Z98" i="1"/>
  <c r="R98" i="1"/>
  <c r="O98" i="1"/>
  <c r="L98" i="1"/>
  <c r="AD86" i="1"/>
  <c r="Z86" i="1"/>
  <c r="R86" i="1"/>
  <c r="O86" i="1"/>
  <c r="L86" i="1"/>
  <c r="AD72" i="1"/>
  <c r="Z72" i="1"/>
  <c r="R72" i="1"/>
  <c r="O72" i="1"/>
  <c r="L72" i="1"/>
  <c r="AD105" i="1"/>
  <c r="Z105" i="1"/>
  <c r="R105" i="1"/>
  <c r="O105" i="1"/>
  <c r="L105" i="1"/>
  <c r="AD62" i="1"/>
  <c r="Z62" i="1"/>
  <c r="R62" i="1"/>
  <c r="O62" i="1"/>
  <c r="L62" i="1"/>
  <c r="AD81" i="1"/>
  <c r="Z81" i="1"/>
  <c r="R81" i="1"/>
  <c r="O81" i="1"/>
  <c r="L81" i="1"/>
  <c r="AD84" i="1"/>
  <c r="Z84" i="1"/>
  <c r="R84" i="1"/>
  <c r="O84" i="1"/>
  <c r="L84" i="1"/>
  <c r="AD73" i="1"/>
  <c r="Z73" i="1"/>
  <c r="R73" i="1"/>
  <c r="O73" i="1"/>
  <c r="L73" i="1"/>
  <c r="AD87" i="1"/>
  <c r="Z87" i="1"/>
  <c r="R87" i="1"/>
  <c r="O87" i="1"/>
  <c r="L87" i="1"/>
  <c r="AD101" i="1"/>
  <c r="Z101" i="1"/>
  <c r="R101" i="1"/>
  <c r="O101" i="1"/>
  <c r="L101" i="1"/>
  <c r="AD57" i="1"/>
  <c r="Z57" i="1"/>
  <c r="R57" i="1"/>
  <c r="O57" i="1"/>
  <c r="L57" i="1"/>
  <c r="AD76" i="1"/>
  <c r="Z76" i="1"/>
  <c r="R76" i="1"/>
  <c r="O76" i="1"/>
  <c r="L76" i="1"/>
  <c r="AD42" i="1"/>
  <c r="Z42" i="1"/>
  <c r="R42" i="1"/>
  <c r="O42" i="1"/>
  <c r="L42" i="1"/>
  <c r="AD64" i="1"/>
  <c r="Z64" i="1"/>
  <c r="R64" i="1"/>
  <c r="O64" i="1"/>
  <c r="L64" i="1"/>
  <c r="AD102" i="1"/>
  <c r="Z102" i="1"/>
  <c r="R102" i="1"/>
  <c r="O102" i="1"/>
  <c r="L102" i="1"/>
  <c r="AD100" i="1"/>
  <c r="Z100" i="1"/>
  <c r="R100" i="1"/>
  <c r="O100" i="1"/>
  <c r="L100" i="1"/>
  <c r="AD34" i="1"/>
  <c r="Z34" i="1"/>
  <c r="R34" i="1"/>
  <c r="O34" i="1"/>
  <c r="L34" i="1"/>
  <c r="AD14" i="1"/>
  <c r="Z14" i="1"/>
  <c r="R14" i="1"/>
  <c r="O14" i="1"/>
  <c r="L14" i="1"/>
  <c r="AD70" i="1"/>
  <c r="Z70" i="1"/>
  <c r="R70" i="1"/>
  <c r="O70" i="1"/>
  <c r="L70" i="1"/>
  <c r="AD94" i="1"/>
  <c r="Z94" i="1"/>
  <c r="R94" i="1"/>
  <c r="O94" i="1"/>
  <c r="L94" i="1"/>
  <c r="AD30" i="1"/>
  <c r="Z30" i="1"/>
  <c r="R30" i="1"/>
  <c r="O30" i="1"/>
  <c r="L30" i="1"/>
  <c r="AD44" i="1"/>
  <c r="Z44" i="1"/>
  <c r="R44" i="1"/>
  <c r="O44" i="1"/>
  <c r="L44" i="1"/>
  <c r="Q139" i="3"/>
  <c r="N139" i="3"/>
  <c r="O139" i="3"/>
  <c r="K139" i="3"/>
  <c r="L139" i="3"/>
  <c r="R139" i="3"/>
  <c r="I107" i="2"/>
  <c r="R11" i="2"/>
  <c r="L14" i="2"/>
  <c r="O15" i="2"/>
  <c r="L18" i="2"/>
  <c r="O19" i="2"/>
  <c r="L22" i="2"/>
  <c r="R23" i="2"/>
  <c r="L26" i="2"/>
  <c r="O27" i="2"/>
  <c r="L30" i="2"/>
  <c r="R31" i="2"/>
  <c r="L34" i="2"/>
  <c r="O35" i="2"/>
  <c r="L38" i="2"/>
  <c r="R39" i="2"/>
  <c r="L42" i="2"/>
  <c r="O43" i="2"/>
  <c r="L46" i="2"/>
  <c r="O47" i="2"/>
  <c r="L50" i="2"/>
  <c r="R51" i="2"/>
  <c r="L54" i="2"/>
  <c r="O55" i="2"/>
  <c r="L58" i="2"/>
  <c r="R59" i="2"/>
  <c r="L62" i="2"/>
  <c r="O63" i="2"/>
  <c r="L66" i="2"/>
  <c r="R67" i="2"/>
  <c r="L70" i="2"/>
  <c r="O71" i="2"/>
  <c r="L74" i="2"/>
  <c r="O75" i="2"/>
  <c r="L78" i="2"/>
  <c r="R79" i="2"/>
  <c r="L82" i="2"/>
  <c r="R83" i="2"/>
  <c r="L86" i="2"/>
  <c r="O87" i="2"/>
  <c r="L90" i="2"/>
  <c r="R91" i="2"/>
  <c r="L94" i="2"/>
  <c r="O95" i="2"/>
  <c r="L98" i="2"/>
  <c r="O99" i="2"/>
  <c r="L102" i="2"/>
  <c r="R103" i="2"/>
  <c r="Q118" i="3"/>
  <c r="Q107" i="3"/>
  <c r="Q141" i="3"/>
  <c r="Q77" i="3"/>
  <c r="Q69" i="3"/>
  <c r="Q54" i="3"/>
  <c r="Q35" i="3"/>
  <c r="Q24" i="3"/>
  <c r="Q14" i="3"/>
  <c r="K118" i="3"/>
  <c r="K107" i="3"/>
  <c r="K77" i="3"/>
  <c r="K69" i="3"/>
  <c r="K54" i="3"/>
  <c r="K35" i="3"/>
  <c r="K24" i="3"/>
  <c r="K14" i="3"/>
  <c r="N118" i="3"/>
  <c r="N107" i="3"/>
  <c r="N77" i="3"/>
  <c r="N69" i="3"/>
  <c r="Z69" i="3"/>
  <c r="N54" i="3"/>
  <c r="Z54" i="3"/>
  <c r="N35" i="3"/>
  <c r="N24" i="3"/>
  <c r="N14" i="3"/>
  <c r="I118" i="3"/>
  <c r="O118" i="3"/>
  <c r="I107" i="3"/>
  <c r="I77" i="3"/>
  <c r="I69" i="3"/>
  <c r="O69" i="3"/>
  <c r="I54" i="3"/>
  <c r="O54" i="3"/>
  <c r="I35" i="3"/>
  <c r="I24" i="3"/>
  <c r="R24" i="3"/>
  <c r="I14" i="3"/>
  <c r="H118" i="3"/>
  <c r="H107" i="3"/>
  <c r="H77" i="3"/>
  <c r="H69" i="3"/>
  <c r="H54" i="3"/>
  <c r="H35" i="3"/>
  <c r="H24" i="3"/>
  <c r="O24" i="3"/>
  <c r="H14" i="3"/>
  <c r="G118" i="3"/>
  <c r="G107" i="3"/>
  <c r="G77" i="3"/>
  <c r="G69" i="3"/>
  <c r="G54" i="3"/>
  <c r="G35" i="3"/>
  <c r="G24" i="3"/>
  <c r="G14" i="3"/>
  <c r="F118" i="3"/>
  <c r="F107" i="3"/>
  <c r="F77" i="3"/>
  <c r="F69" i="3"/>
  <c r="F54" i="3"/>
  <c r="F35" i="3"/>
  <c r="F24" i="3"/>
  <c r="F14" i="3"/>
  <c r="E118" i="3"/>
  <c r="E107" i="3"/>
  <c r="E77" i="3"/>
  <c r="E69" i="3"/>
  <c r="E54" i="3"/>
  <c r="E35" i="3"/>
  <c r="E24" i="3"/>
  <c r="E14" i="3"/>
  <c r="R77" i="3"/>
  <c r="Q107" i="2"/>
  <c r="K107" i="2"/>
  <c r="N107" i="2"/>
  <c r="H107" i="2"/>
  <c r="G107" i="2"/>
  <c r="F107" i="2"/>
  <c r="E107" i="2"/>
  <c r="AD105" i="2"/>
  <c r="Z105" i="2"/>
  <c r="R105" i="2"/>
  <c r="O105" i="2"/>
  <c r="L105" i="2"/>
  <c r="AD104" i="2"/>
  <c r="Z104" i="2"/>
  <c r="R104" i="2"/>
  <c r="O104" i="2"/>
  <c r="L104" i="2"/>
  <c r="AD103" i="2"/>
  <c r="Z103" i="2"/>
  <c r="L103" i="2"/>
  <c r="AD102" i="2"/>
  <c r="Z102" i="2"/>
  <c r="R102" i="2"/>
  <c r="O102" i="2"/>
  <c r="AD101" i="2"/>
  <c r="Z101" i="2"/>
  <c r="R101" i="2"/>
  <c r="O101" i="2"/>
  <c r="L101" i="2"/>
  <c r="AD100" i="2"/>
  <c r="Z100" i="2"/>
  <c r="R100" i="2"/>
  <c r="O100" i="2"/>
  <c r="L100" i="2"/>
  <c r="AD99" i="2"/>
  <c r="Z99" i="2"/>
  <c r="L99" i="2"/>
  <c r="AD98" i="2"/>
  <c r="Z98" i="2"/>
  <c r="R98" i="2"/>
  <c r="O98" i="2"/>
  <c r="AD97" i="2"/>
  <c r="Z97" i="2"/>
  <c r="R97" i="2"/>
  <c r="O97" i="2"/>
  <c r="L97" i="2"/>
  <c r="AD96" i="2"/>
  <c r="Z96" i="2"/>
  <c r="R96" i="2"/>
  <c r="O96" i="2"/>
  <c r="L96" i="2"/>
  <c r="AD95" i="2"/>
  <c r="Z95" i="2"/>
  <c r="L95" i="2"/>
  <c r="AD94" i="2"/>
  <c r="Z94" i="2"/>
  <c r="R94" i="2"/>
  <c r="O94" i="2"/>
  <c r="AD93" i="2"/>
  <c r="Z93" i="2"/>
  <c r="R93" i="2"/>
  <c r="O93" i="2"/>
  <c r="L93" i="2"/>
  <c r="AD92" i="2"/>
  <c r="Z92" i="2"/>
  <c r="R92" i="2"/>
  <c r="O92" i="2"/>
  <c r="L92" i="2"/>
  <c r="AD91" i="2"/>
  <c r="Z91" i="2"/>
  <c r="L91" i="2"/>
  <c r="AD90" i="2"/>
  <c r="Z90" i="2"/>
  <c r="R90" i="2"/>
  <c r="O90" i="2"/>
  <c r="AD89" i="2"/>
  <c r="Z89" i="2"/>
  <c r="R89" i="2"/>
  <c r="O89" i="2"/>
  <c r="L89" i="2"/>
  <c r="AD88" i="2"/>
  <c r="Z88" i="2"/>
  <c r="R88" i="2"/>
  <c r="O88" i="2"/>
  <c r="L88" i="2"/>
  <c r="AD87" i="2"/>
  <c r="Z87" i="2"/>
  <c r="L87" i="2"/>
  <c r="AD86" i="2"/>
  <c r="Z86" i="2"/>
  <c r="R86" i="2"/>
  <c r="O86" i="2"/>
  <c r="AD85" i="2"/>
  <c r="Z85" i="2"/>
  <c r="R85" i="2"/>
  <c r="O85" i="2"/>
  <c r="L85" i="2"/>
  <c r="AD84" i="2"/>
  <c r="Z84" i="2"/>
  <c r="R84" i="2"/>
  <c r="O84" i="2"/>
  <c r="L84" i="2"/>
  <c r="AD83" i="2"/>
  <c r="Z83" i="2"/>
  <c r="L83" i="2"/>
  <c r="AD82" i="2"/>
  <c r="Z82" i="2"/>
  <c r="R82" i="2"/>
  <c r="O82" i="2"/>
  <c r="AD81" i="2"/>
  <c r="Z81" i="2"/>
  <c r="R81" i="2"/>
  <c r="O81" i="2"/>
  <c r="L81" i="2"/>
  <c r="AD80" i="2"/>
  <c r="Z80" i="2"/>
  <c r="R80" i="2"/>
  <c r="O80" i="2"/>
  <c r="L80" i="2"/>
  <c r="AD79" i="2"/>
  <c r="Z79" i="2"/>
  <c r="L79" i="2"/>
  <c r="AD78" i="2"/>
  <c r="Z78" i="2"/>
  <c r="R78" i="2"/>
  <c r="O78" i="2"/>
  <c r="AD77" i="2"/>
  <c r="Z77" i="2"/>
  <c r="R77" i="2"/>
  <c r="O77" i="2"/>
  <c r="L77" i="2"/>
  <c r="AD76" i="2"/>
  <c r="Z76" i="2"/>
  <c r="R76" i="2"/>
  <c r="O76" i="2"/>
  <c r="L76" i="2"/>
  <c r="AD75" i="2"/>
  <c r="Z75" i="2"/>
  <c r="L75" i="2"/>
  <c r="AD74" i="2"/>
  <c r="Z74" i="2"/>
  <c r="R74" i="2"/>
  <c r="O74" i="2"/>
  <c r="AD73" i="2"/>
  <c r="Z73" i="2"/>
  <c r="R73" i="2"/>
  <c r="O73" i="2"/>
  <c r="L73" i="2"/>
  <c r="AD72" i="2"/>
  <c r="Z72" i="2"/>
  <c r="R72" i="2"/>
  <c r="O72" i="2"/>
  <c r="L72" i="2"/>
  <c r="AD71" i="2"/>
  <c r="Z71" i="2"/>
  <c r="L71" i="2"/>
  <c r="AD70" i="2"/>
  <c r="Z70" i="2"/>
  <c r="R70" i="2"/>
  <c r="O70" i="2"/>
  <c r="AD69" i="2"/>
  <c r="Z69" i="2"/>
  <c r="R69" i="2"/>
  <c r="O69" i="2"/>
  <c r="L69" i="2"/>
  <c r="AD68" i="2"/>
  <c r="Z68" i="2"/>
  <c r="R68" i="2"/>
  <c r="O68" i="2"/>
  <c r="L68" i="2"/>
  <c r="AD67" i="2"/>
  <c r="Z67" i="2"/>
  <c r="L67" i="2"/>
  <c r="AD66" i="2"/>
  <c r="Z66" i="2"/>
  <c r="R66" i="2"/>
  <c r="O66" i="2"/>
  <c r="AD65" i="2"/>
  <c r="Z65" i="2"/>
  <c r="R65" i="2"/>
  <c r="O65" i="2"/>
  <c r="L65" i="2"/>
  <c r="AD64" i="2"/>
  <c r="Z64" i="2"/>
  <c r="R64" i="2"/>
  <c r="O64" i="2"/>
  <c r="L64" i="2"/>
  <c r="AD63" i="2"/>
  <c r="Z63" i="2"/>
  <c r="L63" i="2"/>
  <c r="AD62" i="2"/>
  <c r="Z62" i="2"/>
  <c r="R62" i="2"/>
  <c r="O62" i="2"/>
  <c r="AD61" i="2"/>
  <c r="Z61" i="2"/>
  <c r="R61" i="2"/>
  <c r="O61" i="2"/>
  <c r="L61" i="2"/>
  <c r="AD60" i="2"/>
  <c r="Z60" i="2"/>
  <c r="R60" i="2"/>
  <c r="O60" i="2"/>
  <c r="L60" i="2"/>
  <c r="AD59" i="2"/>
  <c r="Z59" i="2"/>
  <c r="L59" i="2"/>
  <c r="AD58" i="2"/>
  <c r="Z58" i="2"/>
  <c r="R58" i="2"/>
  <c r="O58" i="2"/>
  <c r="AD57" i="2"/>
  <c r="Z57" i="2"/>
  <c r="R57" i="2"/>
  <c r="O57" i="2"/>
  <c r="L57" i="2"/>
  <c r="AD56" i="2"/>
  <c r="Z56" i="2"/>
  <c r="R56" i="2"/>
  <c r="O56" i="2"/>
  <c r="L56" i="2"/>
  <c r="AD55" i="2"/>
  <c r="Z55" i="2"/>
  <c r="L55" i="2"/>
  <c r="AD54" i="2"/>
  <c r="Z54" i="2"/>
  <c r="R54" i="2"/>
  <c r="O54" i="2"/>
  <c r="AD53" i="2"/>
  <c r="Z53" i="2"/>
  <c r="R53" i="2"/>
  <c r="O53" i="2"/>
  <c r="L53" i="2"/>
  <c r="AD52" i="2"/>
  <c r="Z52" i="2"/>
  <c r="R52" i="2"/>
  <c r="O52" i="2"/>
  <c r="L52" i="2"/>
  <c r="AD51" i="2"/>
  <c r="Z51" i="2"/>
  <c r="L51" i="2"/>
  <c r="AD50" i="2"/>
  <c r="Z50" i="2"/>
  <c r="R50" i="2"/>
  <c r="O50" i="2"/>
  <c r="AD49" i="2"/>
  <c r="Z49" i="2"/>
  <c r="R49" i="2"/>
  <c r="O49" i="2"/>
  <c r="L49" i="2"/>
  <c r="AD48" i="2"/>
  <c r="Z48" i="2"/>
  <c r="R48" i="2"/>
  <c r="O48" i="2"/>
  <c r="L48" i="2"/>
  <c r="AD47" i="2"/>
  <c r="Z47" i="2"/>
  <c r="L47" i="2"/>
  <c r="AD46" i="2"/>
  <c r="Z46" i="2"/>
  <c r="R46" i="2"/>
  <c r="O46" i="2"/>
  <c r="AD45" i="2"/>
  <c r="Z45" i="2"/>
  <c r="R45" i="2"/>
  <c r="O45" i="2"/>
  <c r="L45" i="2"/>
  <c r="AD44" i="2"/>
  <c r="Z44" i="2"/>
  <c r="R44" i="2"/>
  <c r="O44" i="2"/>
  <c r="L44" i="2"/>
  <c r="AD43" i="2"/>
  <c r="Z43" i="2"/>
  <c r="L43" i="2"/>
  <c r="AD42" i="2"/>
  <c r="Z42" i="2"/>
  <c r="R42" i="2"/>
  <c r="O42" i="2"/>
  <c r="AD41" i="2"/>
  <c r="Z41" i="2"/>
  <c r="R41" i="2"/>
  <c r="O41" i="2"/>
  <c r="L41" i="2"/>
  <c r="AD40" i="2"/>
  <c r="Z40" i="2"/>
  <c r="R40" i="2"/>
  <c r="O40" i="2"/>
  <c r="L40" i="2"/>
  <c r="AD39" i="2"/>
  <c r="Z39" i="2"/>
  <c r="L39" i="2"/>
  <c r="AD38" i="2"/>
  <c r="Z38" i="2"/>
  <c r="R38" i="2"/>
  <c r="O38" i="2"/>
  <c r="AD37" i="2"/>
  <c r="Z37" i="2"/>
  <c r="R37" i="2"/>
  <c r="O37" i="2"/>
  <c r="L37" i="2"/>
  <c r="AD36" i="2"/>
  <c r="Z36" i="2"/>
  <c r="R36" i="2"/>
  <c r="O36" i="2"/>
  <c r="L36" i="2"/>
  <c r="AD35" i="2"/>
  <c r="Z35" i="2"/>
  <c r="L35" i="2"/>
  <c r="AD34" i="2"/>
  <c r="Z34" i="2"/>
  <c r="R34" i="2"/>
  <c r="O34" i="2"/>
  <c r="AD33" i="2"/>
  <c r="Z33" i="2"/>
  <c r="R33" i="2"/>
  <c r="O33" i="2"/>
  <c r="L33" i="2"/>
  <c r="AD32" i="2"/>
  <c r="Z32" i="2"/>
  <c r="R32" i="2"/>
  <c r="O32" i="2"/>
  <c r="L32" i="2"/>
  <c r="AD31" i="2"/>
  <c r="Z31" i="2"/>
  <c r="L31" i="2"/>
  <c r="AD30" i="2"/>
  <c r="Z30" i="2"/>
  <c r="R30" i="2"/>
  <c r="O30" i="2"/>
  <c r="AD29" i="2"/>
  <c r="Z29" i="2"/>
  <c r="R29" i="2"/>
  <c r="O29" i="2"/>
  <c r="L29" i="2"/>
  <c r="AD28" i="2"/>
  <c r="Z28" i="2"/>
  <c r="R28" i="2"/>
  <c r="O28" i="2"/>
  <c r="L28" i="2"/>
  <c r="AD27" i="2"/>
  <c r="Z27" i="2"/>
  <c r="L27" i="2"/>
  <c r="AD26" i="2"/>
  <c r="Z26" i="2"/>
  <c r="R26" i="2"/>
  <c r="O26" i="2"/>
  <c r="AD25" i="2"/>
  <c r="Z25" i="2"/>
  <c r="R25" i="2"/>
  <c r="O25" i="2"/>
  <c r="L25" i="2"/>
  <c r="AD24" i="2"/>
  <c r="Z24" i="2"/>
  <c r="R24" i="2"/>
  <c r="O24" i="2"/>
  <c r="L24" i="2"/>
  <c r="AD23" i="2"/>
  <c r="Z23" i="2"/>
  <c r="L23" i="2"/>
  <c r="AD22" i="2"/>
  <c r="Z22" i="2"/>
  <c r="R22" i="2"/>
  <c r="O22" i="2"/>
  <c r="AD21" i="2"/>
  <c r="Z21" i="2"/>
  <c r="R21" i="2"/>
  <c r="O21" i="2"/>
  <c r="L21" i="2"/>
  <c r="AD20" i="2"/>
  <c r="Z20" i="2"/>
  <c r="R20" i="2"/>
  <c r="O20" i="2"/>
  <c r="L20" i="2"/>
  <c r="AD19" i="2"/>
  <c r="Z19" i="2"/>
  <c r="L19" i="2"/>
  <c r="AD18" i="2"/>
  <c r="Z18" i="2"/>
  <c r="R18" i="2"/>
  <c r="O18" i="2"/>
  <c r="AD17" i="2"/>
  <c r="Z17" i="2"/>
  <c r="R17" i="2"/>
  <c r="O17" i="2"/>
  <c r="L17" i="2"/>
  <c r="AD16" i="2"/>
  <c r="Z16" i="2"/>
  <c r="R16" i="2"/>
  <c r="O16" i="2"/>
  <c r="L16" i="2"/>
  <c r="AD15" i="2"/>
  <c r="Z15" i="2"/>
  <c r="L15" i="2"/>
  <c r="AD14" i="2"/>
  <c r="Z14" i="2"/>
  <c r="R14" i="2"/>
  <c r="O14" i="2"/>
  <c r="AD13" i="2"/>
  <c r="Z13" i="2"/>
  <c r="R13" i="2"/>
  <c r="O13" i="2"/>
  <c r="L13" i="2"/>
  <c r="AD12" i="2"/>
  <c r="Z12" i="2"/>
  <c r="R12" i="2"/>
  <c r="O12" i="2"/>
  <c r="L12" i="2"/>
  <c r="AD11" i="2"/>
  <c r="Z11" i="2"/>
  <c r="L11" i="2"/>
  <c r="AD10" i="2"/>
  <c r="Z10" i="2"/>
  <c r="R10" i="2"/>
  <c r="O10" i="2"/>
  <c r="AD9" i="2"/>
  <c r="Z9" i="2"/>
  <c r="R9" i="2"/>
  <c r="O9" i="2"/>
  <c r="L9" i="2"/>
  <c r="AD8" i="2"/>
  <c r="Z8" i="2"/>
  <c r="R8" i="2"/>
  <c r="O8" i="2"/>
  <c r="L8" i="2"/>
  <c r="AD7" i="2"/>
  <c r="Z7" i="2"/>
  <c r="R7" i="2"/>
  <c r="O7" i="2"/>
  <c r="L7" i="2"/>
  <c r="Q107" i="1"/>
  <c r="K107" i="1"/>
  <c r="N107" i="1"/>
  <c r="I107" i="1"/>
  <c r="L107" i="1"/>
  <c r="H107" i="1"/>
  <c r="G107" i="1"/>
  <c r="F107" i="1"/>
  <c r="E107" i="1"/>
  <c r="L107" i="3"/>
  <c r="Z107" i="3"/>
  <c r="R107" i="3"/>
  <c r="O77" i="3"/>
  <c r="AD69" i="3"/>
  <c r="AD54" i="3"/>
  <c r="R35" i="3"/>
  <c r="Z139" i="3"/>
  <c r="Z14" i="3"/>
  <c r="AD139" i="3"/>
  <c r="L14" i="3"/>
  <c r="L69" i="3"/>
  <c r="K141" i="3"/>
  <c r="AD141" i="3"/>
  <c r="Z77" i="3"/>
  <c r="O35" i="3"/>
  <c r="Z118" i="3"/>
  <c r="L118" i="3"/>
  <c r="AD107" i="3"/>
  <c r="R118" i="3"/>
  <c r="AD118" i="3"/>
  <c r="L35" i="3"/>
  <c r="R69" i="3"/>
  <c r="AD77" i="3"/>
  <c r="L77" i="3"/>
  <c r="Z35" i="3"/>
  <c r="O107" i="3"/>
  <c r="R14" i="3"/>
  <c r="Z24" i="3"/>
  <c r="AD35" i="3"/>
  <c r="F141" i="3"/>
  <c r="AD14" i="3"/>
  <c r="R54" i="3"/>
  <c r="E141" i="3"/>
  <c r="H141" i="3"/>
  <c r="L54" i="3"/>
  <c r="I141" i="3"/>
  <c r="G141" i="3"/>
  <c r="L24" i="3"/>
  <c r="AD24" i="3"/>
  <c r="N141" i="3"/>
  <c r="O14" i="3"/>
  <c r="AD107" i="1"/>
  <c r="Z107" i="1"/>
  <c r="O107" i="1"/>
  <c r="R107" i="1"/>
  <c r="Z107" i="2"/>
  <c r="O107" i="2"/>
  <c r="AD107" i="2"/>
  <c r="O11" i="2"/>
  <c r="O23" i="2"/>
  <c r="O31" i="2"/>
  <c r="O39" i="2"/>
  <c r="O51" i="2"/>
  <c r="O59" i="2"/>
  <c r="O67" i="2"/>
  <c r="O79" i="2"/>
  <c r="O83" i="2"/>
  <c r="O91" i="2"/>
  <c r="O103" i="2"/>
  <c r="R15" i="2"/>
  <c r="R19" i="2"/>
  <c r="R27" i="2"/>
  <c r="R35" i="2"/>
  <c r="R43" i="2"/>
  <c r="R47" i="2"/>
  <c r="R55" i="2"/>
  <c r="R63" i="2"/>
  <c r="R71" i="2"/>
  <c r="R75" i="2"/>
  <c r="R87" i="2"/>
  <c r="R95" i="2"/>
  <c r="R99" i="2"/>
  <c r="L10" i="2"/>
  <c r="L107" i="2"/>
  <c r="R107" i="2"/>
  <c r="L141" i="3"/>
  <c r="O141" i="3"/>
  <c r="Z141" i="3"/>
</calcChain>
</file>

<file path=xl/sharedStrings.xml><?xml version="1.0" encoding="utf-8"?>
<sst xmlns="http://schemas.openxmlformats.org/spreadsheetml/2006/main" count="492" uniqueCount="154">
  <si>
    <t>Program Code</t>
  </si>
  <si>
    <t>Municipal Group</t>
  </si>
  <si>
    <t>Municipal Program</t>
  </si>
  <si>
    <t>Reported Single Family Households Including Seasonal Households</t>
  </si>
  <si>
    <t>Reported Multi-Family Households</t>
  </si>
  <si>
    <t>Reported Seasonal Households</t>
  </si>
  <si>
    <t>Reported Population</t>
  </si>
  <si>
    <t xml:space="preserve">Reported Population + Calculated Seasonal Population                    </t>
  </si>
  <si>
    <t>Total Residential Waste Generated</t>
  </si>
  <si>
    <t xml:space="preserve">Total Residential Waste Diverted </t>
  </si>
  <si>
    <t>Total Residential Waste Disposed</t>
  </si>
  <si>
    <t>Residential Waste Diverted (% of Diverted)</t>
  </si>
  <si>
    <t>Residential Waste Disposed (% of Disposed)</t>
  </si>
  <si>
    <t>Residential Deposit Return Program</t>
  </si>
  <si>
    <t>Residential Reuse</t>
  </si>
  <si>
    <t>Residential On-Property</t>
  </si>
  <si>
    <t>Residential Recyclables Diverted</t>
  </si>
  <si>
    <t>Residential Organics Diverted</t>
  </si>
  <si>
    <t>Residential MHSW Treatment / Reuse / Recycling</t>
  </si>
  <si>
    <t>Total Residential Waste Diversion Rate</t>
  </si>
  <si>
    <t>Residential EFW</t>
  </si>
  <si>
    <t>Residential Hazardous Waste Disposal</t>
  </si>
  <si>
    <t>Residential Landfill</t>
  </si>
  <si>
    <t>Total Residential Disposal Rate</t>
  </si>
  <si>
    <t>Tonnes</t>
  </si>
  <si>
    <r>
      <t>Kg/Cap</t>
    </r>
    <r>
      <rPr>
        <b/>
        <vertAlign val="superscript"/>
        <sz val="11"/>
        <rFont val="Calibri"/>
        <family val="2"/>
        <scheme val="minor"/>
      </rPr>
      <t xml:space="preserve"> </t>
    </r>
  </si>
  <si>
    <t>Kg/Cap</t>
  </si>
  <si>
    <t>%</t>
  </si>
  <si>
    <t>ADMASTON/BROMLEY, TOWNSHIP OF</t>
  </si>
  <si>
    <t>ALFRED AND PLANTAGENET, TOWNSHIP OF</t>
  </si>
  <si>
    <t>ALGONQUIN HIGHLANDS,TOWNSHIP OF</t>
  </si>
  <si>
    <t>Arnprior, Town of</t>
  </si>
  <si>
    <t>ASSIGINACK,  TOWNSHIP OF</t>
  </si>
  <si>
    <t>BANCROFT, TOWN OF</t>
  </si>
  <si>
    <t>BARRIE, CITY OF</t>
  </si>
  <si>
    <t>BECKWITH, TOWNSHIP OF</t>
  </si>
  <si>
    <t>BLUEWATER RECYCLING ASSOCIATION</t>
  </si>
  <si>
    <t>BRANT, COUNTY OF</t>
  </si>
  <si>
    <t>BRANTFORD, CITY OF</t>
  </si>
  <si>
    <t>BRUCE AREA SOLID WASTE RECYCLING</t>
  </si>
  <si>
    <t>CENTRAL ELGIN, MUNICIPALITY OF</t>
  </si>
  <si>
    <t>CENTRAL FRONTENAC, TOWNSHIP OF</t>
  </si>
  <si>
    <t>CHATHAM-KENT, MUNICIPALITY OF</t>
  </si>
  <si>
    <t>CHATSWORTH, TOWNSHIP OF</t>
  </si>
  <si>
    <t>CLARENCE-ROCKLAND, CITY OF</t>
  </si>
  <si>
    <t>CORNWALL, CITY OF</t>
  </si>
  <si>
    <t>DEEP RIVER, TOWN OF</t>
  </si>
  <si>
    <t>DRUMMOND-NORTH ELMSLEY, TOWNSHIP OF</t>
  </si>
  <si>
    <t>DUFFERIN, COUNTY OF</t>
  </si>
  <si>
    <t>DURHAM, REGIONAL MUNICIPALITY OF</t>
  </si>
  <si>
    <t>EMO, TOWNSHIP OF</t>
  </si>
  <si>
    <t>ESPANOLA, TOWN OF</t>
  </si>
  <si>
    <t>ESSEX-WINDSOR SOLID WASTE AUTHORITY</t>
  </si>
  <si>
    <t>FRONTENAC ISLANDS, TOWNSHIP OF</t>
  </si>
  <si>
    <t>GEORGIAN BLUFFS, TOWNSHIP OF</t>
  </si>
  <si>
    <t>GREATER MADAWASKA, TOWNSHIP OF</t>
  </si>
  <si>
    <t>GREATER NAPANEE, TOWNSHIP OF</t>
  </si>
  <si>
    <t>GREATER SUDBURY, CITY OF</t>
  </si>
  <si>
    <t>GREY HIGHLANDS, MUNICIPALITY OF</t>
  </si>
  <si>
    <t>GUELPH, CITY OF</t>
  </si>
  <si>
    <t>HALDIMAND, COUNTY OF</t>
  </si>
  <si>
    <t>HALTON, REGIONAL MUNICIPALITY OF</t>
  </si>
  <si>
    <t>HAMILTON, CITY OF</t>
  </si>
  <si>
    <t>HASTINGS HIGHLANDS, MUNICIPALITY OF</t>
  </si>
  <si>
    <t>HAWKESBURY JOINT RECYCLING</t>
  </si>
  <si>
    <t>HIGHLANDS EAST, MUNICIPALITY OF</t>
  </si>
  <si>
    <t>HILTON BEACH,  VILLAGE OF</t>
  </si>
  <si>
    <t>KAWARTHA LAKES, CITY OF</t>
  </si>
  <si>
    <t>KILLALOE, HAGARTY, AND RICHARDS, TOWNSHIP OF</t>
  </si>
  <si>
    <t>KINGSTON, CITY OF</t>
  </si>
  <si>
    <t>KIRKLAND LAKE, TOWN OF</t>
  </si>
  <si>
    <t>LAURENTIAN HILLS, TOWN OF</t>
  </si>
  <si>
    <t>Limerick, Township of</t>
  </si>
  <si>
    <t>LONDON, CITY OF</t>
  </si>
  <si>
    <t>MATTAWA, TOWN OF</t>
  </si>
  <si>
    <t>MERRICKVILLE-WOLFORD, VILLAGE OF</t>
  </si>
  <si>
    <t>MINDEN HILLS, TOWNSHIP OF</t>
  </si>
  <si>
    <t>MOHAWKS OF THE BAY OF QUINTE</t>
  </si>
  <si>
    <t>NIAGARA, REGIONAL MUNICIPALITY OF</t>
  </si>
  <si>
    <t>NORFOLK, COUNTY OF</t>
  </si>
  <si>
    <t>NORTH BAY, CITY OF</t>
  </si>
  <si>
    <t>NORTH DUNDAS, TOWNSHIP OF</t>
  </si>
  <si>
    <t>NORTH FRONTENAC, TOWNSHIP OF</t>
  </si>
  <si>
    <t>NORTH GRENVILLE, MUNICIPALITY OF</t>
  </si>
  <si>
    <t>NORTHERN BRUCE PENINSULA, MUNICIPALITY OF</t>
  </si>
  <si>
    <t>NORTHUMBERLAND, COUNTY OF</t>
  </si>
  <si>
    <t>OLIVER PAIPOONGE,  MUNICIPALITY OF</t>
  </si>
  <si>
    <t>ONEIDA NATION OF THE THAMES</t>
  </si>
  <si>
    <t>ORILLIA, CITY OF</t>
  </si>
  <si>
    <t>OTTAWA VALLEY WASTE RECOVERY CENTRE</t>
  </si>
  <si>
    <t>OTTAWA, CITY OF</t>
  </si>
  <si>
    <t>OWEN SOUND, CITY OF</t>
  </si>
  <si>
    <t>OXFORD, RESTRUCTURED COUNTY OF</t>
  </si>
  <si>
    <t>PEEL, REGIONAL MUNICIPALITY OF</t>
  </si>
  <si>
    <t>PERRY, TOWNSHIP OF</t>
  </si>
  <si>
    <t>PETERBOROUGH, CITY OF</t>
  </si>
  <si>
    <t>PETERBOROUGH, COUNTY OF</t>
  </si>
  <si>
    <t>PETROLIA, TOWN OF</t>
  </si>
  <si>
    <t>PRESCOTT,TOWN OF</t>
  </si>
  <si>
    <t>QUINTE WASTE SOLUTIONS</t>
  </si>
  <si>
    <t>RENFREW, TOWN OF</t>
  </si>
  <si>
    <t>SARNIA, CITY OF</t>
  </si>
  <si>
    <t>SAULT STE. MARIE, CITY OF</t>
  </si>
  <si>
    <t>SIMCOE, COUNTY OF</t>
  </si>
  <si>
    <t>SIOUX LOOKOUT, THE CORPORATION OF THE MUNICIPALITY OF</t>
  </si>
  <si>
    <t>SOUTH FRONTENAC, TOWNSHIP OF</t>
  </si>
  <si>
    <t>SOUTH STORMONT, TOWNSHIP OF</t>
  </si>
  <si>
    <t>ST. THOMAS, CITY OF</t>
  </si>
  <si>
    <t>STONE MILLS, TOWNSHIP OF</t>
  </si>
  <si>
    <t>STRATFORD, CITY OF</t>
  </si>
  <si>
    <t>SUNDRIDGE, VILLAGE OF</t>
  </si>
  <si>
    <t>THE BLUE MOUNTAINS, TOWN OF</t>
  </si>
  <si>
    <t>THUNDER BAY, CITY OF</t>
  </si>
  <si>
    <t>TIMMINS, CITY OF</t>
  </si>
  <si>
    <t>TORONTO, CITY OF</t>
  </si>
  <si>
    <t>WATERLOO, REGIONAL MUNICIPALITY OF</t>
  </si>
  <si>
    <t>WELLINGTON, COUNTY OF</t>
  </si>
  <si>
    <t>WEST GREY, MUNICIPALITY OF</t>
  </si>
  <si>
    <t>YORK, REGIONAL MUNICIPALITY OF</t>
  </si>
  <si>
    <t>Totals &gt;</t>
  </si>
  <si>
    <t>Adjustment Notes:</t>
  </si>
  <si>
    <r>
      <t>1)</t>
    </r>
    <r>
      <rPr>
        <sz val="11"/>
        <rFont val="Calibri"/>
        <family val="2"/>
        <scheme val="minor"/>
      </rPr>
      <t xml:space="preserve"> Where the number of Blue Box-serviced households was not equal to the number of garbage-serviced households, especially for multi-family households, the garbage for the missing households was adjusted using an equivalent single-family household factor based on municipal waste composition audits. RPRA used a 0.72 factor to convert a multi-family household garbage rate to a single family rate for 2014.</t>
    </r>
  </si>
  <si>
    <r>
      <t>2)</t>
    </r>
    <r>
      <rPr>
        <sz val="11"/>
        <rFont val="Calibri"/>
        <family val="2"/>
        <scheme val="minor"/>
      </rPr>
      <t xml:space="preserve"> If a program uses volume estimates for at least one or more of their contracts, volume estimates are assumed and their garbage rate is checked. Volume estimates are also assumed if the program did not answer weigh scale or volume estimates check boxes.  </t>
    </r>
  </si>
  <si>
    <r>
      <t>3)</t>
    </r>
    <r>
      <rPr>
        <sz val="11"/>
        <rFont val="Calibri"/>
        <family val="2"/>
        <scheme val="minor"/>
      </rPr>
      <t xml:space="preserve"> For any zero reported garbage collection, the Municipal Group average per capita rate for garbage was applied.</t>
    </r>
  </si>
  <si>
    <r>
      <t>4)</t>
    </r>
    <r>
      <rPr>
        <sz val="11"/>
        <rFont val="Calibri"/>
        <family val="2"/>
        <scheme val="minor"/>
      </rPr>
      <t xml:space="preserve"> Garbage tonnes for municipal programs reporting &lt;100 kg/capita of garbage were adjusted.</t>
    </r>
  </si>
  <si>
    <r>
      <t>5)</t>
    </r>
    <r>
      <rPr>
        <sz val="11"/>
        <rFont val="Calibri"/>
        <family val="2"/>
        <scheme val="minor"/>
      </rPr>
      <t xml:space="preserve"> Organics tonnes were adjusted if total kg/capita for the program (no kitchen waste tonnes) is greater than the 95th percentile of programs with no kitchen waste tonnes. This 95th percentile (no kitchen waste) was applied as the kg/capita adjustment.</t>
    </r>
  </si>
  <si>
    <r>
      <t>6)</t>
    </r>
    <r>
      <rPr>
        <sz val="11"/>
        <rFont val="Calibri"/>
        <family val="2"/>
        <scheme val="minor"/>
      </rPr>
      <t xml:space="preserve"> "Other Recyclables" were adjusted to equal the 95th percentile, if a program reported total "Other Recyclables" greater than the 95th percentile. There is no condition for anyone reporting zero "Other Recyclables" tonnes.</t>
    </r>
  </si>
  <si>
    <t>5,221,639 HH</t>
  </si>
  <si>
    <t>Additional Notes:</t>
  </si>
  <si>
    <t>As part of the 2016 Datacall RPRA introduced the Short Form Datacall (SFD) available to all municipal programs with a population under 30,000. Municipal Programs that reported into the SFD were only required to submit Blue Box data, and therefore have not be included in the diversion rate calculation.</t>
  </si>
  <si>
    <t>Reported single family and multi-family units show all reported units in the jurisdiction, not just those serviced.</t>
  </si>
  <si>
    <t>Large Urban Regional</t>
  </si>
  <si>
    <t>Municipal Group Total &gt;</t>
  </si>
  <si>
    <t>Municipal Group Average &gt;</t>
  </si>
  <si>
    <t>Urban Regional</t>
  </si>
  <si>
    <t>Medium Urban</t>
  </si>
  <si>
    <t>Rural Regional</t>
  </si>
  <si>
    <t>Rural Collection- North</t>
  </si>
  <si>
    <t>Rural Collection-South</t>
  </si>
  <si>
    <t>Rural Depot-North</t>
  </si>
  <si>
    <t>Rural Depot-South</t>
  </si>
  <si>
    <t>2020 Residential Waste Diversion Rates by Municipal Program (Alphabetical)</t>
  </si>
  <si>
    <t>2020 Residential Waste Diversion Rates by Municipal Program (Municipal Groups)</t>
  </si>
  <si>
    <t xml:space="preserve">2020 Residential Waste Diversion Rates by Municipal Program </t>
  </si>
  <si>
    <t>MUSKOKA, DISTRICT MUNICIPALITY OF</t>
  </si>
  <si>
    <t>LEEDS AND THE THOUSAND ISLANDS, TOWNSHIP OF</t>
  </si>
  <si>
    <t>ELIZABETHTOWN-KITLEY, TOWNSHIP OF</t>
  </si>
  <si>
    <t>AUGUSTA, TOWNSHIP OF</t>
  </si>
  <si>
    <t>FRENCH RIVER, MUNICIPALITY OF</t>
  </si>
  <si>
    <t>STRONG, TOWNSHIP OF</t>
  </si>
  <si>
    <t>WOLLASTON, TOWNSHIP OF</t>
  </si>
  <si>
    <t>CHIPPEWAS OF RAMA FIRST NATION</t>
  </si>
  <si>
    <t>5,6</t>
  </si>
  <si>
    <t>Small Urban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</si>
</sst>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_-* #,##0_-;\-* #,##0_-;_-* &quot;-&quot;??_-;_-@_-"/>
    <numFmt numFmtId="166" formatCode="0.0%"/>
    <numFmt numFmtId="167" formatCode="0.00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vertAlign val="superscript"/>
      <sz val="11"/>
      <name val="Calibri"/>
      <family val="2"/>
      <scheme val="minor"/>
    </font>
    <font>
      <sz val="11"/>
      <color rgb="FFFFFF00"/>
      <name val="Calibri"/>
      <family val="2"/>
      <scheme val="minor"/>
    </font>
    <font>
      <b/>
      <sz val="11"/>
      <name val="Calibri"/>
      <family val="2"/>
      <scheme val="minor"/>
    </font>
    <font>
      <b/>
      <u/>
      <sz val="14"/>
      <name val="Calibri"/>
      <family val="2"/>
      <scheme val="minor"/>
    </font>
    <font>
      <vertAlign val="superscript"/>
      <sz val="11"/>
      <color theme="1"/>
      <name val="Calibri"/>
      <family val="2"/>
      <scheme val="minor"/>
    </font>
    <font>
      <b/>
      <sz val="11"/>
      <color rgb="FF00B050"/>
      <name val="Calibri"/>
      <family val="2"/>
      <scheme val="minor"/>
    </font>
    <font>
      <b/>
      <vertAlign val="superscript"/>
      <sz val="11"/>
      <name val="Calibri"/>
      <family val="2"/>
      <scheme val="minor"/>
    </font>
    <font>
      <sz val="11"/>
      <color rgb="FF000000"/>
      <name val="Calibri"/>
      <family val="2"/>
    </font>
    <font>
      <sz val="10"/>
      <name val="MS Sans Serif"/>
      <family val="2"/>
    </font>
    <font>
      <b/>
      <sz val="11"/>
      <color indexed="8"/>
      <name val="Calibri"/>
      <family val="2"/>
      <scheme val="minor"/>
    </font>
    <font>
      <b/>
      <sz val="11"/>
      <color rgb="FF000000"/>
      <name val="Calibri"/>
      <family val="2"/>
    </font>
    <font>
      <b/>
      <sz val="9"/>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indexed="8"/>
      </patternFill>
    </fill>
  </fills>
  <borders count="5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theme="0" tint="-0.14996795556505021"/>
      </left>
      <right style="thin">
        <color theme="0" tint="-0.14996795556505021"/>
      </right>
      <top/>
      <bottom style="thin">
        <color theme="0" tint="-0.1499679555650502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22"/>
      </right>
      <top style="thin">
        <color indexed="22"/>
      </top>
      <bottom style="thin">
        <color indexed="22"/>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3" fillId="0" borderId="0"/>
  </cellStyleXfs>
  <cellXfs count="207">
    <xf numFmtId="0" fontId="0" fillId="0" borderId="0" xfId="0"/>
    <xf numFmtId="165" fontId="4" fillId="2" borderId="0" xfId="1" applyNumberFormat="1" applyFont="1" applyFill="1" applyAlignment="1">
      <alignment horizontal="left"/>
    </xf>
    <xf numFmtId="166" fontId="4" fillId="2" borderId="0" xfId="2" applyNumberFormat="1" applyFont="1" applyFill="1" applyAlignment="1"/>
    <xf numFmtId="3" fontId="4" fillId="2" borderId="0" xfId="0" applyNumberFormat="1" applyFont="1" applyFill="1"/>
    <xf numFmtId="0" fontId="4" fillId="2" borderId="0" xfId="0" applyFont="1" applyFill="1"/>
    <xf numFmtId="4" fontId="4" fillId="2" borderId="0" xfId="0" applyNumberFormat="1" applyFont="1" applyFill="1"/>
    <xf numFmtId="1" fontId="4" fillId="2" borderId="0" xfId="0" applyNumberFormat="1" applyFont="1" applyFill="1"/>
    <xf numFmtId="9" fontId="4" fillId="2" borderId="0" xfId="2" applyFont="1" applyFill="1" applyAlignment="1"/>
    <xf numFmtId="1" fontId="5" fillId="2" borderId="0" xfId="0" applyNumberFormat="1" applyFont="1" applyFill="1" applyAlignment="1">
      <alignment horizontal="left"/>
    </xf>
    <xf numFmtId="0" fontId="5" fillId="2" borderId="0" xfId="0" applyFont="1" applyFill="1" applyAlignment="1">
      <alignment horizontal="left"/>
    </xf>
    <xf numFmtId="10" fontId="4" fillId="2" borderId="0" xfId="2" applyNumberFormat="1" applyFont="1" applyFill="1" applyBorder="1" applyAlignment="1"/>
    <xf numFmtId="0" fontId="6" fillId="2" borderId="0" xfId="0" applyFont="1" applyFill="1"/>
    <xf numFmtId="0" fontId="7" fillId="2" borderId="0" xfId="0" applyFont="1" applyFill="1"/>
    <xf numFmtId="0" fontId="4" fillId="0" borderId="0" xfId="0" applyFont="1"/>
    <xf numFmtId="0" fontId="8" fillId="0" borderId="0" xfId="0" applyFont="1"/>
    <xf numFmtId="0" fontId="4" fillId="0" borderId="0" xfId="0" applyFont="1" applyAlignment="1">
      <alignment horizontal="center"/>
    </xf>
    <xf numFmtId="3" fontId="4" fillId="0" borderId="0" xfId="0" applyNumberFormat="1" applyFont="1"/>
    <xf numFmtId="10" fontId="4" fillId="2" borderId="0" xfId="2" applyNumberFormat="1" applyFont="1" applyFill="1" applyAlignment="1"/>
    <xf numFmtId="167" fontId="4" fillId="2" borderId="0" xfId="0" applyNumberFormat="1" applyFont="1" applyFill="1"/>
    <xf numFmtId="166" fontId="4" fillId="2" borderId="0" xfId="0" applyNumberFormat="1" applyFont="1" applyFill="1"/>
    <xf numFmtId="0" fontId="0" fillId="0" borderId="0" xfId="0" applyAlignment="1">
      <alignment horizontal="center"/>
    </xf>
    <xf numFmtId="0" fontId="0" fillId="2" borderId="0" xfId="0" applyFill="1"/>
    <xf numFmtId="4" fontId="0" fillId="2" borderId="0" xfId="0" applyNumberFormat="1" applyFill="1"/>
    <xf numFmtId="1" fontId="0" fillId="2" borderId="0" xfId="0" applyNumberFormat="1" applyFill="1"/>
    <xf numFmtId="1" fontId="9" fillId="2" borderId="0" xfId="0" applyNumberFormat="1" applyFont="1" applyFill="1" applyAlignment="1">
      <alignment horizontal="left"/>
    </xf>
    <xf numFmtId="0" fontId="9" fillId="2" borderId="0" xfId="0" applyFont="1" applyFill="1" applyAlignment="1">
      <alignment horizontal="left"/>
    </xf>
    <xf numFmtId="10" fontId="0" fillId="2" borderId="0" xfId="2" applyNumberFormat="1" applyFont="1" applyFill="1" applyAlignment="1"/>
    <xf numFmtId="0" fontId="2" fillId="2" borderId="0" xfId="0" applyFont="1" applyFill="1"/>
    <xf numFmtId="4" fontId="7" fillId="2" borderId="6" xfId="0" applyNumberFormat="1" applyFont="1" applyFill="1" applyBorder="1" applyAlignment="1">
      <alignment horizontal="center" wrapText="1"/>
    </xf>
    <xf numFmtId="0" fontId="0" fillId="2" borderId="13" xfId="0" applyFill="1" applyBorder="1"/>
    <xf numFmtId="4" fontId="7" fillId="2" borderId="18" xfId="0" applyNumberFormat="1" applyFont="1" applyFill="1" applyBorder="1" applyAlignment="1">
      <alignment horizontal="center" wrapText="1"/>
    </xf>
    <xf numFmtId="10" fontId="7" fillId="2" borderId="21" xfId="0" applyNumberFormat="1" applyFont="1" applyFill="1" applyBorder="1" applyAlignment="1">
      <alignment horizontal="center" wrapText="1"/>
    </xf>
    <xf numFmtId="10" fontId="7" fillId="2" borderId="21" xfId="2" applyNumberFormat="1" applyFont="1" applyFill="1" applyBorder="1" applyAlignment="1">
      <alignment horizontal="center" wrapText="1"/>
    </xf>
    <xf numFmtId="0" fontId="10" fillId="2" borderId="22" xfId="0" applyFont="1" applyFill="1" applyBorder="1" applyAlignment="1">
      <alignment horizontal="center" wrapText="1"/>
    </xf>
    <xf numFmtId="10" fontId="7" fillId="2" borderId="23" xfId="0" applyNumberFormat="1" applyFont="1" applyFill="1" applyBorder="1" applyAlignment="1">
      <alignment horizontal="center" wrapText="1"/>
    </xf>
    <xf numFmtId="165" fontId="0" fillId="2" borderId="24" xfId="0" applyNumberFormat="1" applyFill="1" applyBorder="1" applyAlignment="1">
      <alignment horizontal="center" wrapText="1"/>
    </xf>
    <xf numFmtId="165" fontId="0" fillId="2" borderId="25" xfId="0" applyNumberFormat="1" applyFill="1" applyBorder="1" applyAlignment="1">
      <alignment horizontal="center" wrapText="1"/>
    </xf>
    <xf numFmtId="0" fontId="0" fillId="2" borderId="26" xfId="0" applyFill="1" applyBorder="1" applyAlignment="1">
      <alignment horizontal="center" wrapText="1"/>
    </xf>
    <xf numFmtId="4" fontId="7" fillId="2" borderId="27" xfId="0" applyNumberFormat="1" applyFont="1" applyFill="1" applyBorder="1" applyAlignment="1">
      <alignment horizontal="center" wrapText="1"/>
    </xf>
    <xf numFmtId="1" fontId="0" fillId="2" borderId="27" xfId="0" applyNumberFormat="1" applyFill="1" applyBorder="1"/>
    <xf numFmtId="1" fontId="11" fillId="2" borderId="27" xfId="0" applyNumberFormat="1" applyFont="1" applyFill="1" applyBorder="1" applyAlignment="1">
      <alignment horizontal="left" wrapText="1"/>
    </xf>
    <xf numFmtId="0" fontId="11" fillId="2" borderId="27" xfId="0" applyFont="1" applyFill="1" applyBorder="1" applyAlignment="1">
      <alignment horizontal="left" wrapText="1"/>
    </xf>
    <xf numFmtId="10" fontId="7" fillId="2" borderId="27" xfId="0" applyNumberFormat="1" applyFont="1" applyFill="1" applyBorder="1" applyAlignment="1">
      <alignment horizontal="center" wrapText="1"/>
    </xf>
    <xf numFmtId="10" fontId="7" fillId="2" borderId="27" xfId="2" applyNumberFormat="1" applyFont="1" applyFill="1" applyBorder="1" applyAlignment="1">
      <alignment horizontal="center" wrapText="1"/>
    </xf>
    <xf numFmtId="166" fontId="10" fillId="2" borderId="27" xfId="0" applyNumberFormat="1" applyFont="1" applyFill="1" applyBorder="1" applyAlignment="1">
      <alignment horizontal="center" wrapText="1"/>
    </xf>
    <xf numFmtId="10" fontId="7" fillId="2" borderId="28" xfId="0" applyNumberFormat="1" applyFont="1" applyFill="1" applyBorder="1" applyAlignment="1">
      <alignment horizontal="center" wrapText="1"/>
    </xf>
    <xf numFmtId="0" fontId="4" fillId="0" borderId="29" xfId="0" applyFont="1" applyBorder="1"/>
    <xf numFmtId="0" fontId="4" fillId="0" borderId="20" xfId="0" applyFont="1" applyBorder="1" applyAlignment="1">
      <alignment horizontal="center"/>
    </xf>
    <xf numFmtId="0" fontId="4" fillId="0" borderId="20" xfId="0" applyFont="1" applyBorder="1"/>
    <xf numFmtId="165" fontId="12" fillId="2" borderId="20" xfId="1" applyNumberFormat="1" applyFont="1" applyFill="1" applyBorder="1" applyAlignment="1" applyProtection="1">
      <alignment horizontal="right" wrapText="1"/>
    </xf>
    <xf numFmtId="0" fontId="5" fillId="0" borderId="20" xfId="0" applyFont="1" applyBorder="1" applyAlignment="1">
      <alignment horizontal="center" wrapText="1"/>
    </xf>
    <xf numFmtId="3" fontId="4" fillId="0" borderId="20" xfId="0" applyNumberFormat="1" applyFont="1" applyBorder="1"/>
    <xf numFmtId="3" fontId="4" fillId="2" borderId="20" xfId="0" applyNumberFormat="1" applyFont="1" applyFill="1" applyBorder="1" applyAlignment="1">
      <alignment horizontal="right" wrapText="1"/>
    </xf>
    <xf numFmtId="166" fontId="4" fillId="0" borderId="20" xfId="2" applyNumberFormat="1" applyFont="1" applyBorder="1" applyAlignment="1"/>
    <xf numFmtId="166" fontId="10" fillId="2" borderId="20" xfId="0" applyNumberFormat="1" applyFont="1" applyFill="1" applyBorder="1" applyAlignment="1">
      <alignment horizontal="center" wrapText="1"/>
    </xf>
    <xf numFmtId="166" fontId="7" fillId="2" borderId="30" xfId="0" applyNumberFormat="1" applyFont="1" applyFill="1" applyBorder="1" applyAlignment="1">
      <alignment horizontal="center"/>
    </xf>
    <xf numFmtId="10" fontId="4" fillId="2" borderId="13" xfId="0" applyNumberFormat="1" applyFont="1" applyFill="1" applyBorder="1"/>
    <xf numFmtId="0" fontId="4" fillId="0" borderId="31" xfId="0" applyFont="1" applyBorder="1"/>
    <xf numFmtId="0" fontId="4" fillId="0" borderId="17" xfId="0" applyFont="1" applyBorder="1" applyAlignment="1">
      <alignment horizontal="center"/>
    </xf>
    <xf numFmtId="0" fontId="4" fillId="0" borderId="17" xfId="0" applyFont="1" applyBorder="1"/>
    <xf numFmtId="165" fontId="12" fillId="2" borderId="17" xfId="1" applyNumberFormat="1" applyFont="1" applyFill="1" applyBorder="1" applyAlignment="1" applyProtection="1">
      <alignment horizontal="right" wrapText="1"/>
    </xf>
    <xf numFmtId="0" fontId="5" fillId="0" borderId="17" xfId="0" applyFont="1" applyBorder="1" applyAlignment="1">
      <alignment horizontal="center" wrapText="1"/>
    </xf>
    <xf numFmtId="3" fontId="4" fillId="2" borderId="17" xfId="0" applyNumberFormat="1" applyFont="1" applyFill="1" applyBorder="1" applyAlignment="1">
      <alignment horizontal="right" wrapText="1"/>
    </xf>
    <xf numFmtId="166" fontId="10" fillId="2" borderId="17" xfId="0" applyNumberFormat="1" applyFont="1" applyFill="1" applyBorder="1" applyAlignment="1">
      <alignment horizontal="center" wrapText="1"/>
    </xf>
    <xf numFmtId="3" fontId="4" fillId="2" borderId="17" xfId="0" applyNumberFormat="1" applyFont="1" applyFill="1" applyBorder="1" applyAlignment="1">
      <alignment horizontal="right"/>
    </xf>
    <xf numFmtId="166" fontId="10" fillId="2" borderId="17" xfId="0" applyNumberFormat="1" applyFont="1" applyFill="1" applyBorder="1" applyAlignment="1">
      <alignment horizontal="center"/>
    </xf>
    <xf numFmtId="0" fontId="4" fillId="2" borderId="17" xfId="0" applyFont="1" applyFill="1" applyBorder="1" applyAlignment="1">
      <alignment horizontal="right" wrapText="1"/>
    </xf>
    <xf numFmtId="0" fontId="4" fillId="0" borderId="32" xfId="0" applyFont="1" applyBorder="1"/>
    <xf numFmtId="0" fontId="4" fillId="0" borderId="27" xfId="0" applyFont="1" applyBorder="1" applyAlignment="1">
      <alignment horizontal="center"/>
    </xf>
    <xf numFmtId="0" fontId="0" fillId="2" borderId="33" xfId="0" applyFill="1" applyBorder="1"/>
    <xf numFmtId="0" fontId="0" fillId="2" borderId="0" xfId="0" applyFill="1" applyAlignment="1">
      <alignment horizontal="center"/>
    </xf>
    <xf numFmtId="0" fontId="4" fillId="2" borderId="33" xfId="0" applyFont="1" applyFill="1" applyBorder="1"/>
    <xf numFmtId="0" fontId="4" fillId="2" borderId="0" xfId="0" applyFont="1" applyFill="1" applyAlignment="1">
      <alignment horizontal="center"/>
    </xf>
    <xf numFmtId="0" fontId="7" fillId="2" borderId="34" xfId="0" applyFont="1" applyFill="1" applyBorder="1" applyAlignment="1">
      <alignment horizontal="right"/>
    </xf>
    <xf numFmtId="165" fontId="7" fillId="2" borderId="35" xfId="1" applyNumberFormat="1" applyFont="1" applyFill="1" applyBorder="1" applyAlignment="1"/>
    <xf numFmtId="0" fontId="7" fillId="2" borderId="35" xfId="0" applyFont="1" applyFill="1" applyBorder="1"/>
    <xf numFmtId="165" fontId="7" fillId="2" borderId="35" xfId="1" applyNumberFormat="1" applyFont="1" applyFill="1" applyBorder="1" applyAlignment="1">
      <alignment horizontal="right" wrapText="1"/>
    </xf>
    <xf numFmtId="3" fontId="7" fillId="2" borderId="35" xfId="0" applyNumberFormat="1" applyFont="1" applyFill="1" applyBorder="1"/>
    <xf numFmtId="3" fontId="7" fillId="2" borderId="35" xfId="0" applyNumberFormat="1" applyFont="1" applyFill="1" applyBorder="1" applyAlignment="1">
      <alignment horizontal="left"/>
    </xf>
    <xf numFmtId="0" fontId="5" fillId="2" borderId="35" xfId="0" applyFont="1" applyFill="1" applyBorder="1" applyAlignment="1">
      <alignment horizontal="left"/>
    </xf>
    <xf numFmtId="166" fontId="7" fillId="0" borderId="35" xfId="2" applyNumberFormat="1" applyFont="1" applyBorder="1" applyAlignment="1"/>
    <xf numFmtId="166" fontId="10" fillId="2" borderId="35" xfId="0" applyNumberFormat="1" applyFont="1" applyFill="1" applyBorder="1" applyAlignment="1">
      <alignment horizontal="center" wrapText="1"/>
    </xf>
    <xf numFmtId="166" fontId="7" fillId="2" borderId="36" xfId="0" applyNumberFormat="1" applyFont="1" applyFill="1" applyBorder="1" applyAlignment="1">
      <alignment horizontal="center"/>
    </xf>
    <xf numFmtId="15" fontId="4" fillId="2" borderId="0" xfId="0" applyNumberFormat="1" applyFont="1" applyFill="1"/>
    <xf numFmtId="0" fontId="3" fillId="2" borderId="0" xfId="0" applyFont="1" applyFill="1"/>
    <xf numFmtId="0" fontId="0" fillId="2" borderId="0" xfId="0" applyFill="1" applyAlignment="1">
      <alignment horizontal="left"/>
    </xf>
    <xf numFmtId="0" fontId="0" fillId="2" borderId="37" xfId="0" applyFill="1" applyBorder="1"/>
    <xf numFmtId="0" fontId="2" fillId="2" borderId="21" xfId="0" applyFont="1" applyFill="1" applyBorder="1"/>
    <xf numFmtId="3" fontId="3" fillId="2" borderId="0" xfId="0" applyNumberFormat="1" applyFont="1" applyFill="1"/>
    <xf numFmtId="4" fontId="3" fillId="2" borderId="0" xfId="0" applyNumberFormat="1" applyFont="1" applyFill="1"/>
    <xf numFmtId="0" fontId="5" fillId="2" borderId="0" xfId="0" applyFont="1" applyFill="1" applyAlignment="1">
      <alignment horizontal="left" wrapText="1"/>
    </xf>
    <xf numFmtId="0" fontId="2" fillId="2" borderId="17" xfId="0" applyFont="1" applyFill="1" applyBorder="1"/>
    <xf numFmtId="0" fontId="4" fillId="0" borderId="19" xfId="0" applyFont="1" applyBorder="1" applyAlignment="1">
      <alignment horizontal="center"/>
    </xf>
    <xf numFmtId="0" fontId="1" fillId="2" borderId="13" xfId="0" applyFont="1" applyFill="1" applyBorder="1"/>
    <xf numFmtId="0" fontId="14" fillId="3" borderId="41" xfId="3" applyFont="1" applyFill="1" applyBorder="1" applyAlignment="1">
      <alignment horizontal="right" wrapText="1"/>
    </xf>
    <xf numFmtId="165" fontId="15" fillId="2" borderId="17" xfId="1" applyNumberFormat="1" applyFont="1" applyFill="1" applyBorder="1" applyAlignment="1" applyProtection="1">
      <alignment horizontal="right" wrapText="1"/>
    </xf>
    <xf numFmtId="165" fontId="7" fillId="2" borderId="17" xfId="1" applyNumberFormat="1" applyFont="1" applyFill="1" applyBorder="1" applyAlignment="1">
      <alignment horizontal="right" wrapText="1"/>
    </xf>
    <xf numFmtId="165" fontId="4" fillId="2" borderId="17" xfId="1" applyNumberFormat="1" applyFont="1" applyFill="1" applyBorder="1" applyAlignment="1"/>
    <xf numFmtId="3" fontId="7" fillId="0" borderId="17" xfId="0" applyNumberFormat="1" applyFont="1" applyBorder="1"/>
    <xf numFmtId="3" fontId="7" fillId="2" borderId="17" xfId="0" applyNumberFormat="1" applyFont="1" applyFill="1" applyBorder="1" applyAlignment="1">
      <alignment horizontal="right" wrapText="1"/>
    </xf>
    <xf numFmtId="3" fontId="11" fillId="2" borderId="17" xfId="0" applyNumberFormat="1" applyFont="1" applyFill="1" applyBorder="1" applyAlignment="1">
      <alignment horizontal="left" wrapText="1"/>
    </xf>
    <xf numFmtId="0" fontId="11" fillId="0" borderId="17" xfId="0" applyFont="1" applyBorder="1" applyAlignment="1">
      <alignment horizontal="left"/>
    </xf>
    <xf numFmtId="166" fontId="7" fillId="0" borderId="17" xfId="2" applyNumberFormat="1" applyFont="1" applyBorder="1" applyAlignment="1"/>
    <xf numFmtId="166" fontId="4" fillId="0" borderId="17" xfId="2" applyNumberFormat="1" applyFont="1" applyBorder="1" applyAlignment="1"/>
    <xf numFmtId="166" fontId="7" fillId="2" borderId="44" xfId="0" applyNumberFormat="1" applyFont="1" applyFill="1" applyBorder="1" applyAlignment="1">
      <alignment horizontal="center"/>
    </xf>
    <xf numFmtId="4" fontId="4" fillId="0" borderId="17" xfId="0" applyNumberFormat="1" applyFont="1" applyBorder="1"/>
    <xf numFmtId="165" fontId="4" fillId="2" borderId="17" xfId="1" applyNumberFormat="1" applyFont="1" applyFill="1" applyBorder="1" applyAlignment="1">
      <alignment horizontal="right" wrapText="1"/>
    </xf>
    <xf numFmtId="3" fontId="5" fillId="2" borderId="17" xfId="0" applyNumberFormat="1" applyFont="1" applyFill="1" applyBorder="1" applyAlignment="1">
      <alignment horizontal="left" wrapText="1"/>
    </xf>
    <xf numFmtId="0" fontId="5" fillId="0" borderId="17" xfId="0" applyFont="1" applyBorder="1" applyAlignment="1">
      <alignment horizontal="left"/>
    </xf>
    <xf numFmtId="0" fontId="4" fillId="0" borderId="21" xfId="0" applyFont="1" applyBorder="1"/>
    <xf numFmtId="165" fontId="12" fillId="2" borderId="21" xfId="1" applyNumberFormat="1" applyFont="1" applyFill="1" applyBorder="1" applyAlignment="1" applyProtection="1">
      <alignment horizontal="right" wrapText="1"/>
    </xf>
    <xf numFmtId="165" fontId="4" fillId="2" borderId="21" xfId="1" applyNumberFormat="1" applyFont="1" applyFill="1" applyBorder="1" applyAlignment="1"/>
    <xf numFmtId="4" fontId="4" fillId="0" borderId="21" xfId="0" applyNumberFormat="1" applyFont="1" applyBorder="1"/>
    <xf numFmtId="165" fontId="4" fillId="2" borderId="21" xfId="1" applyNumberFormat="1" applyFont="1" applyFill="1" applyBorder="1" applyAlignment="1">
      <alignment horizontal="right" wrapText="1"/>
    </xf>
    <xf numFmtId="3" fontId="4" fillId="2" borderId="21" xfId="0" applyNumberFormat="1" applyFont="1" applyFill="1" applyBorder="1" applyAlignment="1">
      <alignment horizontal="right" wrapText="1"/>
    </xf>
    <xf numFmtId="3" fontId="5" fillId="2" borderId="21" xfId="0" applyNumberFormat="1" applyFont="1" applyFill="1" applyBorder="1" applyAlignment="1">
      <alignment horizontal="left" wrapText="1"/>
    </xf>
    <xf numFmtId="0" fontId="5" fillId="0" borderId="21" xfId="0" applyFont="1" applyBorder="1" applyAlignment="1">
      <alignment horizontal="left"/>
    </xf>
    <xf numFmtId="166" fontId="4" fillId="0" borderId="21" xfId="2" applyNumberFormat="1" applyFont="1" applyBorder="1" applyAlignment="1"/>
    <xf numFmtId="166" fontId="10" fillId="2" borderId="21" xfId="0" applyNumberFormat="1" applyFont="1" applyFill="1" applyBorder="1" applyAlignment="1">
      <alignment horizontal="center" wrapText="1"/>
    </xf>
    <xf numFmtId="166" fontId="7" fillId="2" borderId="23" xfId="0" applyNumberFormat="1" applyFont="1" applyFill="1" applyBorder="1" applyAlignment="1">
      <alignment horizontal="center"/>
    </xf>
    <xf numFmtId="0" fontId="4" fillId="0" borderId="42" xfId="0" applyFont="1" applyBorder="1" applyAlignment="1">
      <alignment horizontal="center"/>
    </xf>
    <xf numFmtId="165" fontId="5" fillId="2" borderId="17" xfId="1" applyNumberFormat="1" applyFont="1" applyFill="1" applyBorder="1" applyAlignment="1">
      <alignment horizontal="left"/>
    </xf>
    <xf numFmtId="0" fontId="9" fillId="0" borderId="17" xfId="0" applyFont="1" applyBorder="1" applyAlignment="1">
      <alignment horizontal="left"/>
    </xf>
    <xf numFmtId="165" fontId="5" fillId="2" borderId="21" xfId="1" applyNumberFormat="1" applyFont="1" applyFill="1" applyBorder="1" applyAlignment="1">
      <alignment horizontal="left"/>
    </xf>
    <xf numFmtId="0" fontId="9" fillId="0" borderId="21" xfId="0" applyFont="1" applyBorder="1" applyAlignment="1">
      <alignment horizontal="left"/>
    </xf>
    <xf numFmtId="0" fontId="1" fillId="2" borderId="0" xfId="0" applyFont="1" applyFill="1"/>
    <xf numFmtId="0" fontId="1" fillId="2" borderId="0" xfId="0" applyFont="1" applyFill="1" applyAlignment="1">
      <alignment horizontal="center"/>
    </xf>
    <xf numFmtId="165" fontId="9" fillId="2" borderId="17" xfId="1" applyNumberFormat="1" applyFont="1" applyFill="1" applyBorder="1" applyAlignment="1">
      <alignment horizontal="left"/>
    </xf>
    <xf numFmtId="165" fontId="9" fillId="2" borderId="21" xfId="1" applyNumberFormat="1" applyFont="1" applyFill="1" applyBorder="1" applyAlignment="1">
      <alignment horizontal="left"/>
    </xf>
    <xf numFmtId="165" fontId="9" fillId="2" borderId="17" xfId="1" applyNumberFormat="1" applyFont="1" applyFill="1" applyBorder="1" applyAlignment="1">
      <alignment horizontal="right"/>
    </xf>
    <xf numFmtId="3" fontId="7" fillId="0" borderId="17" xfId="0" applyNumberFormat="1" applyFont="1" applyBorder="1" applyAlignment="1">
      <alignment horizontal="right"/>
    </xf>
    <xf numFmtId="3" fontId="5" fillId="2" borderId="17" xfId="0" applyNumberFormat="1" applyFont="1" applyFill="1" applyBorder="1" applyAlignment="1">
      <alignment horizontal="right" wrapText="1"/>
    </xf>
    <xf numFmtId="0" fontId="4" fillId="0" borderId="45" xfId="0" applyFont="1" applyBorder="1"/>
    <xf numFmtId="0" fontId="4" fillId="0" borderId="22" xfId="0" applyFont="1" applyBorder="1" applyAlignment="1">
      <alignment horizontal="center"/>
    </xf>
    <xf numFmtId="3" fontId="15" fillId="2" borderId="17" xfId="1" applyNumberFormat="1" applyFont="1" applyFill="1" applyBorder="1" applyAlignment="1" applyProtection="1">
      <alignment horizontal="right" wrapText="1"/>
    </xf>
    <xf numFmtId="3" fontId="7" fillId="2" borderId="17" xfId="1" applyNumberFormat="1" applyFont="1" applyFill="1" applyBorder="1" applyAlignment="1">
      <alignment horizontal="right" wrapText="1"/>
    </xf>
    <xf numFmtId="3" fontId="5" fillId="2" borderId="17" xfId="1" applyNumberFormat="1" applyFont="1" applyFill="1" applyBorder="1" applyAlignment="1">
      <alignment horizontal="left"/>
    </xf>
    <xf numFmtId="0" fontId="1" fillId="2" borderId="49" xfId="0" applyFont="1" applyFill="1" applyBorder="1"/>
    <xf numFmtId="0" fontId="14" fillId="3" borderId="17" xfId="3" applyFont="1" applyFill="1" applyBorder="1" applyAlignment="1">
      <alignment horizontal="right" wrapText="1"/>
    </xf>
    <xf numFmtId="3" fontId="4" fillId="2" borderId="17" xfId="1" applyNumberFormat="1" applyFont="1" applyFill="1" applyBorder="1" applyAlignment="1"/>
    <xf numFmtId="0" fontId="14" fillId="3" borderId="27" xfId="3" applyFont="1" applyFill="1" applyBorder="1" applyAlignment="1">
      <alignment horizontal="right" wrapText="1"/>
    </xf>
    <xf numFmtId="165" fontId="15" fillId="2" borderId="27" xfId="1" applyNumberFormat="1" applyFont="1" applyFill="1" applyBorder="1" applyAlignment="1" applyProtection="1">
      <alignment horizontal="right" wrapText="1"/>
    </xf>
    <xf numFmtId="3" fontId="15" fillId="2" borderId="27" xfId="1" applyNumberFormat="1" applyFont="1" applyFill="1" applyBorder="1" applyAlignment="1" applyProtection="1">
      <alignment horizontal="right" wrapText="1"/>
    </xf>
    <xf numFmtId="3" fontId="7" fillId="2" borderId="27" xfId="1" applyNumberFormat="1" applyFont="1" applyFill="1" applyBorder="1" applyAlignment="1">
      <alignment horizontal="right" wrapText="1"/>
    </xf>
    <xf numFmtId="3" fontId="16" fillId="2" borderId="27" xfId="1" applyNumberFormat="1" applyFont="1" applyFill="1" applyBorder="1" applyAlignment="1"/>
    <xf numFmtId="3" fontId="7" fillId="0" borderId="27" xfId="0" applyNumberFormat="1" applyFont="1" applyBorder="1"/>
    <xf numFmtId="3" fontId="7" fillId="2" borderId="27" xfId="0" applyNumberFormat="1" applyFont="1" applyFill="1" applyBorder="1" applyAlignment="1">
      <alignment horizontal="right" wrapText="1"/>
    </xf>
    <xf numFmtId="3" fontId="11" fillId="2" borderId="27" xfId="0" applyNumberFormat="1" applyFont="1" applyFill="1" applyBorder="1" applyAlignment="1">
      <alignment horizontal="left" wrapText="1"/>
    </xf>
    <xf numFmtId="165" fontId="7" fillId="2" borderId="27" xfId="1" applyNumberFormat="1" applyFont="1" applyFill="1" applyBorder="1" applyAlignment="1">
      <alignment horizontal="right" wrapText="1"/>
    </xf>
    <xf numFmtId="0" fontId="9" fillId="0" borderId="27" xfId="0" applyFont="1" applyBorder="1" applyAlignment="1">
      <alignment horizontal="left"/>
    </xf>
    <xf numFmtId="166" fontId="4" fillId="0" borderId="27" xfId="2" applyNumberFormat="1" applyFont="1" applyBorder="1" applyAlignment="1"/>
    <xf numFmtId="166" fontId="7" fillId="2" borderId="28" xfId="0" applyNumberFormat="1" applyFont="1" applyFill="1" applyBorder="1" applyAlignment="1">
      <alignment horizontal="center"/>
    </xf>
    <xf numFmtId="3" fontId="7" fillId="2" borderId="35" xfId="1" applyNumberFormat="1" applyFont="1" applyFill="1" applyBorder="1" applyAlignment="1">
      <alignment horizontal="right" wrapText="1"/>
    </xf>
    <xf numFmtId="4" fontId="7" fillId="2" borderId="6" xfId="0" applyNumberFormat="1" applyFont="1" applyFill="1" applyBorder="1" applyAlignment="1">
      <alignment horizontal="center" wrapText="1"/>
    </xf>
    <xf numFmtId="166" fontId="4" fillId="0" borderId="15" xfId="2" applyNumberFormat="1" applyFont="1" applyBorder="1" applyAlignment="1"/>
    <xf numFmtId="3" fontId="4" fillId="0" borderId="17" xfId="0" applyNumberFormat="1" applyFont="1" applyBorder="1"/>
    <xf numFmtId="4" fontId="7" fillId="2" borderId="8" xfId="0" applyNumberFormat="1" applyFont="1" applyFill="1" applyBorder="1" applyAlignment="1">
      <alignment horizontal="center" wrapText="1"/>
    </xf>
    <xf numFmtId="4" fontId="7" fillId="2" borderId="6" xfId="0" applyNumberFormat="1" applyFont="1" applyFill="1" applyBorder="1" applyAlignment="1">
      <alignment horizontal="center" wrapText="1"/>
    </xf>
    <xf numFmtId="4" fontId="7" fillId="2" borderId="19" xfId="0" applyNumberFormat="1" applyFont="1" applyFill="1" applyBorder="1" applyAlignment="1">
      <alignment horizontal="center" wrapText="1"/>
    </xf>
    <xf numFmtId="4" fontId="7" fillId="2" borderId="16" xfId="0" applyNumberFormat="1" applyFont="1" applyFill="1" applyBorder="1" applyAlignment="1">
      <alignment horizontal="center" wrapText="1"/>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7" fillId="2" borderId="4" xfId="0" applyFont="1" applyFill="1" applyBorder="1" applyAlignment="1">
      <alignment horizontal="center" wrapText="1"/>
    </xf>
    <xf numFmtId="0" fontId="7" fillId="2" borderId="14" xfId="0" applyFont="1" applyFill="1" applyBorder="1" applyAlignment="1">
      <alignment horizontal="center" wrapText="1"/>
    </xf>
    <xf numFmtId="0" fontId="7" fillId="2" borderId="5" xfId="0" applyFont="1" applyFill="1" applyBorder="1" applyAlignment="1">
      <alignment horizontal="center" wrapText="1"/>
    </xf>
    <xf numFmtId="0" fontId="7" fillId="2" borderId="15" xfId="0" applyFont="1" applyFill="1" applyBorder="1" applyAlignment="1">
      <alignment horizontal="center" wrapText="1"/>
    </xf>
    <xf numFmtId="0" fontId="5" fillId="2" borderId="17" xfId="0" applyFont="1" applyFill="1" applyBorder="1" applyAlignment="1">
      <alignment horizontal="left" wrapText="1"/>
    </xf>
    <xf numFmtId="0" fontId="0" fillId="2" borderId="6" xfId="0" applyFill="1" applyBorder="1" applyAlignment="1">
      <alignment horizontal="center" wrapText="1"/>
    </xf>
    <xf numFmtId="0" fontId="0" fillId="2" borderId="16" xfId="0" applyFill="1" applyBorder="1" applyAlignment="1">
      <alignment horizontal="center" wrapText="1"/>
    </xf>
    <xf numFmtId="4" fontId="7" fillId="2" borderId="7" xfId="0" applyNumberFormat="1" applyFont="1" applyFill="1" applyBorder="1" applyAlignment="1">
      <alignment horizontal="center" wrapText="1"/>
    </xf>
    <xf numFmtId="4" fontId="7" fillId="2" borderId="17" xfId="0" applyNumberFormat="1" applyFont="1" applyFill="1" applyBorder="1" applyAlignment="1">
      <alignment horizontal="center" wrapText="1"/>
    </xf>
    <xf numFmtId="4" fontId="0" fillId="2" borderId="5" xfId="0" applyNumberFormat="1" applyFill="1" applyBorder="1" applyAlignment="1">
      <alignment horizontal="left"/>
    </xf>
    <xf numFmtId="4" fontId="0" fillId="2" borderId="20" xfId="0" applyNumberFormat="1" applyFill="1" applyBorder="1" applyAlignment="1">
      <alignment horizontal="left"/>
    </xf>
    <xf numFmtId="0" fontId="7" fillId="2" borderId="8" xfId="0" applyFont="1" applyFill="1" applyBorder="1" applyAlignment="1">
      <alignment horizontal="center" wrapText="1"/>
    </xf>
    <xf numFmtId="0" fontId="7" fillId="2" borderId="6" xfId="0" applyFont="1" applyFill="1" applyBorder="1" applyAlignment="1">
      <alignment horizontal="center" wrapText="1"/>
    </xf>
    <xf numFmtId="0" fontId="7" fillId="2" borderId="19" xfId="0" applyFont="1" applyFill="1" applyBorder="1" applyAlignment="1">
      <alignment horizontal="center" wrapText="1"/>
    </xf>
    <xf numFmtId="0" fontId="7" fillId="2" borderId="16" xfId="0" applyFont="1" applyFill="1" applyBorder="1" applyAlignment="1">
      <alignment horizontal="center" wrapText="1"/>
    </xf>
    <xf numFmtId="0" fontId="9" fillId="2" borderId="7" xfId="0" applyFont="1" applyFill="1" applyBorder="1" applyAlignment="1">
      <alignment horizontal="left"/>
    </xf>
    <xf numFmtId="0" fontId="9" fillId="2" borderId="17" xfId="0" applyFont="1" applyFill="1" applyBorder="1" applyAlignment="1">
      <alignment horizontal="left"/>
    </xf>
    <xf numFmtId="10" fontId="7" fillId="2" borderId="9" xfId="0" applyNumberFormat="1" applyFont="1" applyFill="1" applyBorder="1" applyAlignment="1">
      <alignment horizontal="center" wrapText="1"/>
    </xf>
    <xf numFmtId="10" fontId="7" fillId="2" borderId="10" xfId="0" applyNumberFormat="1" applyFont="1" applyFill="1" applyBorder="1" applyAlignment="1">
      <alignment horizontal="center" wrapText="1"/>
    </xf>
    <xf numFmtId="10" fontId="7" fillId="2" borderId="11" xfId="0" applyNumberFormat="1" applyFont="1" applyFill="1" applyBorder="1" applyAlignment="1">
      <alignment horizontal="center" wrapText="1"/>
    </xf>
    <xf numFmtId="10" fontId="7" fillId="2" borderId="12" xfId="0" applyNumberFormat="1" applyFont="1" applyFill="1" applyBorder="1" applyAlignment="1">
      <alignment horizontal="center" wrapText="1"/>
    </xf>
    <xf numFmtId="0" fontId="0" fillId="2" borderId="17" xfId="0" applyFill="1" applyBorder="1" applyAlignment="1">
      <alignment horizontal="left"/>
    </xf>
    <xf numFmtId="0" fontId="0" fillId="2" borderId="17" xfId="0" applyFill="1" applyBorder="1" applyAlignment="1">
      <alignment horizontal="left" wrapText="1"/>
    </xf>
    <xf numFmtId="166" fontId="7" fillId="0" borderId="42" xfId="2" applyNumberFormat="1" applyFont="1" applyBorder="1" applyAlignment="1">
      <alignment horizontal="center"/>
    </xf>
    <xf numFmtId="166" fontId="7" fillId="0" borderId="41" xfId="2" applyNumberFormat="1" applyFont="1" applyBorder="1" applyAlignment="1">
      <alignment horizontal="center"/>
    </xf>
    <xf numFmtId="166" fontId="7" fillId="0" borderId="43" xfId="2" applyNumberFormat="1" applyFont="1" applyBorder="1" applyAlignment="1">
      <alignment horizontal="center"/>
    </xf>
    <xf numFmtId="0" fontId="7" fillId="0" borderId="1"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7" fillId="0" borderId="38" xfId="0" applyFont="1" applyBorder="1" applyAlignment="1">
      <alignment horizontal="left"/>
    </xf>
    <xf numFmtId="0" fontId="4" fillId="0" borderId="39" xfId="0" applyFont="1" applyBorder="1" applyAlignment="1">
      <alignment horizontal="left"/>
    </xf>
    <xf numFmtId="0" fontId="4" fillId="0" borderId="40" xfId="0" applyFont="1" applyBorder="1" applyAlignment="1">
      <alignment horizontal="left"/>
    </xf>
    <xf numFmtId="0" fontId="2" fillId="2" borderId="1" xfId="0" applyFont="1" applyFill="1" applyBorder="1" applyAlignment="1">
      <alignment horizontal="left"/>
    </xf>
    <xf numFmtId="0" fontId="2" fillId="2" borderId="2" xfId="0" applyFont="1" applyFill="1" applyBorder="1" applyAlignment="1">
      <alignment horizontal="left"/>
    </xf>
    <xf numFmtId="0" fontId="2" fillId="2" borderId="3" xfId="0" applyFont="1" applyFill="1" applyBorder="1" applyAlignment="1">
      <alignment horizontal="left"/>
    </xf>
    <xf numFmtId="0" fontId="7" fillId="0" borderId="46" xfId="0" applyFont="1" applyBorder="1" applyAlignment="1">
      <alignment horizontal="left"/>
    </xf>
    <xf numFmtId="0" fontId="7" fillId="0" borderId="47" xfId="0" applyFont="1" applyBorder="1" applyAlignment="1">
      <alignment horizontal="left"/>
    </xf>
    <xf numFmtId="0" fontId="7" fillId="0" borderId="48" xfId="0" applyFont="1" applyBorder="1" applyAlignment="1">
      <alignment horizontal="left"/>
    </xf>
    <xf numFmtId="0" fontId="7" fillId="0" borderId="2" xfId="0" applyFont="1" applyBorder="1" applyAlignment="1">
      <alignment horizontal="left"/>
    </xf>
    <xf numFmtId="0" fontId="7" fillId="0" borderId="3" xfId="0" applyFont="1" applyBorder="1" applyAlignment="1">
      <alignment horizontal="left"/>
    </xf>
    <xf numFmtId="166" fontId="7" fillId="0" borderId="17" xfId="2" applyNumberFormat="1" applyFont="1" applyBorder="1" applyAlignment="1">
      <alignment horizontal="center"/>
    </xf>
    <xf numFmtId="0" fontId="7" fillId="0" borderId="39" xfId="0" applyFont="1" applyBorder="1" applyAlignment="1">
      <alignment horizontal="left"/>
    </xf>
    <xf numFmtId="0" fontId="7" fillId="0" borderId="40" xfId="0" applyFont="1" applyBorder="1" applyAlignment="1">
      <alignment horizontal="left"/>
    </xf>
    <xf numFmtId="166" fontId="7" fillId="0" borderId="27" xfId="2" applyNumberFormat="1" applyFont="1" applyBorder="1" applyAlignment="1">
      <alignment horizontal="center"/>
    </xf>
  </cellXfs>
  <cellStyles count="4">
    <cellStyle name="Comma" xfId="1" builtinId="3"/>
    <cellStyle name="Normal" xfId="0" builtinId="0"/>
    <cellStyle name="Normal 2" xfId="3" xr:uid="{57CA0497-A512-489E-A170-B9EB2703020C}"/>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82550</xdr:colOff>
      <xdr:row>0</xdr:row>
      <xdr:rowOff>43392</xdr:rowOff>
    </xdr:from>
    <xdr:to>
      <xdr:col>3</xdr:col>
      <xdr:colOff>1885950</xdr:colOff>
      <xdr:row>0</xdr:row>
      <xdr:rowOff>671816</xdr:rowOff>
    </xdr:to>
    <xdr:pic>
      <xdr:nvPicPr>
        <xdr:cNvPr id="2" name="Picture 1">
          <a:extLst>
            <a:ext uri="{FF2B5EF4-FFF2-40B4-BE49-F238E27FC236}">
              <a16:creationId xmlns:a16="http://schemas.microsoft.com/office/drawing/2014/main" id="{61C6A4BF-E71B-4E48-8CE8-899DF628693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6077"/>
        <a:stretch/>
      </xdr:blipFill>
      <xdr:spPr>
        <a:xfrm>
          <a:off x="168275" y="43392"/>
          <a:ext cx="3051175" cy="6284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63501</xdr:colOff>
      <xdr:row>0</xdr:row>
      <xdr:rowOff>91017</xdr:rowOff>
    </xdr:from>
    <xdr:to>
      <xdr:col>3</xdr:col>
      <xdr:colOff>1552576</xdr:colOff>
      <xdr:row>0</xdr:row>
      <xdr:rowOff>640161</xdr:rowOff>
    </xdr:to>
    <xdr:pic>
      <xdr:nvPicPr>
        <xdr:cNvPr id="2" name="Picture 1">
          <a:extLst>
            <a:ext uri="{FF2B5EF4-FFF2-40B4-BE49-F238E27FC236}">
              <a16:creationId xmlns:a16="http://schemas.microsoft.com/office/drawing/2014/main" id="{79AFB7EE-230F-4EE5-A0B2-6A7C39AD1ED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6077"/>
        <a:stretch/>
      </xdr:blipFill>
      <xdr:spPr>
        <a:xfrm>
          <a:off x="149226" y="91017"/>
          <a:ext cx="2736850" cy="5491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25400</xdr:colOff>
      <xdr:row>0</xdr:row>
      <xdr:rowOff>81491</xdr:rowOff>
    </xdr:from>
    <xdr:to>
      <xdr:col>3</xdr:col>
      <xdr:colOff>1647825</xdr:colOff>
      <xdr:row>0</xdr:row>
      <xdr:rowOff>657274</xdr:rowOff>
    </xdr:to>
    <xdr:pic>
      <xdr:nvPicPr>
        <xdr:cNvPr id="2" name="Picture 1">
          <a:extLst>
            <a:ext uri="{FF2B5EF4-FFF2-40B4-BE49-F238E27FC236}">
              <a16:creationId xmlns:a16="http://schemas.microsoft.com/office/drawing/2014/main" id="{363E676A-EBA3-4D47-9A7C-91581331530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6077"/>
        <a:stretch/>
      </xdr:blipFill>
      <xdr:spPr>
        <a:xfrm>
          <a:off x="25400" y="81491"/>
          <a:ext cx="2955925" cy="5757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21535-0AB1-44EB-A247-AFB087E66087}">
  <dimension ref="A1:AE120"/>
  <sheetViews>
    <sheetView tabSelected="1" zoomScale="80" zoomScaleNormal="80" workbookViewId="0">
      <selection sqref="A1:E1"/>
    </sheetView>
  </sheetViews>
  <sheetFormatPr defaultColWidth="9.21875" defaultRowHeight="16.2" x14ac:dyDescent="0.3"/>
  <cols>
    <col min="1" max="1" width="1.21875" style="21" customWidth="1"/>
    <col min="2" max="2" width="9" style="86" customWidth="1"/>
    <col min="3" max="3" width="9.77734375" style="70" customWidth="1"/>
    <col min="4" max="4" width="53.21875" style="21" customWidth="1"/>
    <col min="5" max="5" width="12.21875" style="21" customWidth="1"/>
    <col min="6" max="6" width="11.44140625" style="21" customWidth="1"/>
    <col min="7" max="7" width="12" style="21" customWidth="1"/>
    <col min="8" max="8" width="14.77734375" style="21" customWidth="1"/>
    <col min="9" max="9" width="12.77734375" style="21" customWidth="1"/>
    <col min="10" max="10" width="3" style="21" customWidth="1"/>
    <col min="11" max="11" width="12.77734375" style="22" customWidth="1"/>
    <col min="12" max="12" width="7.44140625" style="22" customWidth="1"/>
    <col min="13" max="13" width="3" style="23" customWidth="1"/>
    <col min="14" max="14" width="12.77734375" style="22" customWidth="1"/>
    <col min="15" max="15" width="7.77734375" style="22" customWidth="1"/>
    <col min="16" max="16" width="3" style="24" customWidth="1"/>
    <col min="17" max="17" width="12.77734375" style="22" customWidth="1"/>
    <col min="18" max="18" width="7.44140625" style="22" customWidth="1"/>
    <col min="19" max="19" width="3" style="25" customWidth="1"/>
    <col min="20" max="20" width="12.77734375" style="21" customWidth="1"/>
    <col min="21" max="21" width="12.77734375" style="26" customWidth="1"/>
    <col min="22" max="22" width="12.77734375" style="21" customWidth="1"/>
    <col min="23" max="23" width="12.77734375" style="26" customWidth="1"/>
    <col min="24" max="24" width="12.77734375" style="21" customWidth="1"/>
    <col min="25" max="25" width="12.77734375" style="26" customWidth="1"/>
    <col min="26" max="29" width="12.77734375" style="21" customWidth="1"/>
    <col min="30" max="30" width="12.77734375" style="27" customWidth="1"/>
    <col min="31" max="33" width="9.5546875" style="21" customWidth="1"/>
    <col min="34" max="16384" width="9.21875" style="21"/>
  </cols>
  <sheetData>
    <row r="1" spans="1:31" s="4" customFormat="1" ht="60" customHeight="1" thickBot="1" x14ac:dyDescent="0.35">
      <c r="A1" s="160"/>
      <c r="B1" s="161"/>
      <c r="C1" s="161"/>
      <c r="D1" s="161"/>
      <c r="E1" s="162"/>
      <c r="F1" s="1"/>
      <c r="G1" s="2"/>
      <c r="H1" s="2"/>
      <c r="I1" s="3"/>
      <c r="K1" s="2"/>
      <c r="L1" s="5"/>
      <c r="M1" s="6"/>
      <c r="N1" s="3"/>
      <c r="O1" s="7"/>
      <c r="P1" s="8"/>
      <c r="Q1" s="5"/>
      <c r="R1" s="5"/>
      <c r="S1" s="9"/>
      <c r="U1" s="10"/>
      <c r="V1" s="11"/>
      <c r="W1" s="10"/>
      <c r="Y1" s="10"/>
      <c r="AD1" s="12"/>
    </row>
    <row r="2" spans="1:31" s="4" customFormat="1" ht="23.25" customHeight="1" x14ac:dyDescent="0.35">
      <c r="A2" s="13"/>
      <c r="B2" s="14" t="s">
        <v>141</v>
      </c>
      <c r="C2" s="15"/>
      <c r="D2" s="13"/>
      <c r="E2" s="16"/>
      <c r="F2" s="3"/>
      <c r="G2" s="3"/>
      <c r="H2" s="3"/>
      <c r="I2" s="3"/>
      <c r="K2" s="5"/>
      <c r="L2" s="5"/>
      <c r="M2" s="6"/>
      <c r="N2" s="5"/>
      <c r="O2" s="5"/>
      <c r="P2" s="8"/>
      <c r="Q2" s="5"/>
      <c r="R2" s="5"/>
      <c r="S2" s="9"/>
      <c r="U2" s="17"/>
      <c r="W2" s="17"/>
      <c r="X2" s="18"/>
      <c r="Y2" s="17"/>
      <c r="AA2" s="19"/>
      <c r="AB2" s="19"/>
      <c r="AD2" s="12"/>
    </row>
    <row r="3" spans="1:31" ht="7.2" customHeight="1" thickBot="1" x14ac:dyDescent="0.35">
      <c r="A3"/>
      <c r="B3"/>
      <c r="C3" s="20"/>
      <c r="D3"/>
      <c r="E3"/>
    </row>
    <row r="4" spans="1:31" s="29" customFormat="1" ht="21.6" customHeight="1" x14ac:dyDescent="0.3">
      <c r="A4" s="21"/>
      <c r="B4" s="163" t="s">
        <v>0</v>
      </c>
      <c r="C4" s="165" t="s">
        <v>1</v>
      </c>
      <c r="D4" s="165" t="s">
        <v>2</v>
      </c>
      <c r="E4" s="165" t="s">
        <v>3</v>
      </c>
      <c r="F4" s="165" t="s">
        <v>4</v>
      </c>
      <c r="G4" s="165" t="s">
        <v>5</v>
      </c>
      <c r="H4" s="165" t="s">
        <v>6</v>
      </c>
      <c r="I4" s="165" t="s">
        <v>7</v>
      </c>
      <c r="J4" s="168"/>
      <c r="K4" s="170" t="s">
        <v>8</v>
      </c>
      <c r="L4" s="170"/>
      <c r="M4" s="153"/>
      <c r="N4" s="156" t="s">
        <v>9</v>
      </c>
      <c r="O4" s="157"/>
      <c r="P4" s="172"/>
      <c r="Q4" s="174" t="s">
        <v>10</v>
      </c>
      <c r="R4" s="175"/>
      <c r="S4" s="178"/>
      <c r="T4" s="180" t="s">
        <v>11</v>
      </c>
      <c r="U4" s="181"/>
      <c r="V4" s="181"/>
      <c r="W4" s="181"/>
      <c r="X4" s="181"/>
      <c r="Y4" s="181"/>
      <c r="Z4" s="182"/>
      <c r="AA4" s="180" t="s">
        <v>12</v>
      </c>
      <c r="AB4" s="181"/>
      <c r="AC4" s="181"/>
      <c r="AD4" s="183"/>
    </row>
    <row r="5" spans="1:31" s="29" customFormat="1" ht="92.25" customHeight="1" x14ac:dyDescent="0.3">
      <c r="A5" s="21"/>
      <c r="B5" s="164"/>
      <c r="C5" s="166"/>
      <c r="D5" s="166"/>
      <c r="E5" s="166"/>
      <c r="F5" s="166"/>
      <c r="G5" s="166"/>
      <c r="H5" s="166"/>
      <c r="I5" s="166"/>
      <c r="J5" s="169"/>
      <c r="K5" s="171"/>
      <c r="L5" s="171"/>
      <c r="M5" s="30"/>
      <c r="N5" s="158"/>
      <c r="O5" s="159"/>
      <c r="P5" s="173"/>
      <c r="Q5" s="176"/>
      <c r="R5" s="177"/>
      <c r="S5" s="179"/>
      <c r="T5" s="31" t="s">
        <v>13</v>
      </c>
      <c r="U5" s="32" t="s">
        <v>14</v>
      </c>
      <c r="V5" s="31" t="s">
        <v>15</v>
      </c>
      <c r="W5" s="32" t="s">
        <v>16</v>
      </c>
      <c r="X5" s="31" t="s">
        <v>17</v>
      </c>
      <c r="Y5" s="32" t="s">
        <v>18</v>
      </c>
      <c r="Z5" s="33" t="s">
        <v>19</v>
      </c>
      <c r="AA5" s="31" t="s">
        <v>20</v>
      </c>
      <c r="AB5" s="31" t="s">
        <v>21</v>
      </c>
      <c r="AC5" s="31" t="s">
        <v>22</v>
      </c>
      <c r="AD5" s="34" t="s">
        <v>23</v>
      </c>
    </row>
    <row r="6" spans="1:31" s="29" customFormat="1" ht="20.85" customHeight="1" thickBot="1" x14ac:dyDescent="0.35">
      <c r="A6" s="21"/>
      <c r="B6" s="35"/>
      <c r="C6" s="36"/>
      <c r="D6" s="36"/>
      <c r="E6" s="36"/>
      <c r="F6" s="36"/>
      <c r="G6" s="36"/>
      <c r="H6" s="36"/>
      <c r="I6" s="36"/>
      <c r="J6" s="37"/>
      <c r="K6" s="38" t="s">
        <v>24</v>
      </c>
      <c r="L6" s="38" t="s">
        <v>25</v>
      </c>
      <c r="M6" s="39"/>
      <c r="N6" s="38" t="s">
        <v>24</v>
      </c>
      <c r="O6" s="38" t="s">
        <v>26</v>
      </c>
      <c r="P6" s="40"/>
      <c r="Q6" s="38" t="s">
        <v>24</v>
      </c>
      <c r="R6" s="38" t="s">
        <v>26</v>
      </c>
      <c r="S6" s="41"/>
      <c r="T6" s="42" t="s">
        <v>27</v>
      </c>
      <c r="U6" s="43" t="s">
        <v>27</v>
      </c>
      <c r="V6" s="42" t="s">
        <v>27</v>
      </c>
      <c r="W6" s="43" t="s">
        <v>27</v>
      </c>
      <c r="X6" s="42" t="s">
        <v>27</v>
      </c>
      <c r="Y6" s="43" t="s">
        <v>27</v>
      </c>
      <c r="Z6" s="44" t="s">
        <v>27</v>
      </c>
      <c r="AA6" s="42" t="s">
        <v>27</v>
      </c>
      <c r="AB6" s="42" t="s">
        <v>27</v>
      </c>
      <c r="AC6" s="42" t="s">
        <v>27</v>
      </c>
      <c r="AD6" s="45" t="s">
        <v>27</v>
      </c>
    </row>
    <row r="7" spans="1:31" s="29" customFormat="1" ht="20.100000000000001" customHeight="1" x14ac:dyDescent="0.3">
      <c r="A7" s="21"/>
      <c r="B7" s="46">
        <v>522</v>
      </c>
      <c r="C7" s="47">
        <v>9</v>
      </c>
      <c r="D7" s="48" t="s">
        <v>28</v>
      </c>
      <c r="E7" s="49">
        <v>1414</v>
      </c>
      <c r="F7" s="49">
        <v>0</v>
      </c>
      <c r="G7" s="49">
        <v>192</v>
      </c>
      <c r="H7" s="49">
        <v>2597</v>
      </c>
      <c r="I7" s="49">
        <v>2677</v>
      </c>
      <c r="J7" s="50"/>
      <c r="K7" s="51">
        <v>915.55</v>
      </c>
      <c r="L7" s="52">
        <f t="shared" ref="L7:L38" si="0">K7*1000/I7</f>
        <v>342.00597683974598</v>
      </c>
      <c r="M7" s="50"/>
      <c r="N7" s="51">
        <v>154.68</v>
      </c>
      <c r="O7" s="52">
        <f t="shared" ref="O7:O38" si="1">N7*1000/I7</f>
        <v>57.781098244303323</v>
      </c>
      <c r="P7" s="50"/>
      <c r="Q7" s="51">
        <v>760.87</v>
      </c>
      <c r="R7" s="52">
        <f t="shared" ref="R7:R38" si="2">Q7*1000/I7</f>
        <v>284.22487859544265</v>
      </c>
      <c r="S7" s="50"/>
      <c r="T7" s="53">
        <v>9.2513576415826221E-2</v>
      </c>
      <c r="U7" s="53">
        <v>0</v>
      </c>
      <c r="V7" s="53">
        <v>1.2929919834497026E-3</v>
      </c>
      <c r="W7" s="53">
        <v>0.90082751486940782</v>
      </c>
      <c r="X7" s="53">
        <v>0</v>
      </c>
      <c r="Y7" s="53">
        <v>5.3659167313162654E-3</v>
      </c>
      <c r="Z7" s="54">
        <f t="shared" ref="Z7:Z38" si="3">N7/K7</f>
        <v>0.16894762710938782</v>
      </c>
      <c r="AA7" s="53">
        <v>0</v>
      </c>
      <c r="AB7" s="53">
        <v>0</v>
      </c>
      <c r="AC7" s="53">
        <v>1</v>
      </c>
      <c r="AD7" s="55">
        <f t="shared" ref="AD7:AD38" si="4">Q7/K7</f>
        <v>0.83105237289061229</v>
      </c>
      <c r="AE7" s="56"/>
    </row>
    <row r="8" spans="1:31" s="29" customFormat="1" ht="20.100000000000001" customHeight="1" x14ac:dyDescent="0.3">
      <c r="A8" s="21"/>
      <c r="B8" s="46">
        <v>600</v>
      </c>
      <c r="C8" s="47">
        <v>7</v>
      </c>
      <c r="D8" s="48" t="s">
        <v>29</v>
      </c>
      <c r="E8" s="49">
        <v>4165</v>
      </c>
      <c r="F8" s="49">
        <v>268</v>
      </c>
      <c r="G8" s="49">
        <v>95</v>
      </c>
      <c r="H8" s="49">
        <v>9680</v>
      </c>
      <c r="I8" s="49">
        <v>9720</v>
      </c>
      <c r="J8" s="50"/>
      <c r="K8" s="51">
        <v>2566.59</v>
      </c>
      <c r="L8" s="52">
        <f t="shared" si="0"/>
        <v>264.05246913580248</v>
      </c>
      <c r="M8" s="50"/>
      <c r="N8" s="51">
        <v>934.03</v>
      </c>
      <c r="O8" s="52">
        <f t="shared" si="1"/>
        <v>96.093621399176953</v>
      </c>
      <c r="P8" s="50"/>
      <c r="Q8" s="51">
        <v>1632.56</v>
      </c>
      <c r="R8" s="52">
        <f t="shared" si="2"/>
        <v>167.9588477366255</v>
      </c>
      <c r="S8" s="50"/>
      <c r="T8" s="53">
        <v>5.7107373424836468E-2</v>
      </c>
      <c r="U8" s="53">
        <v>0</v>
      </c>
      <c r="V8" s="53">
        <v>2.4624476729869487E-3</v>
      </c>
      <c r="W8" s="53">
        <v>0.92639422716615094</v>
      </c>
      <c r="X8" s="53">
        <v>0</v>
      </c>
      <c r="Y8" s="53">
        <v>1.403595173602561E-2</v>
      </c>
      <c r="Z8" s="54">
        <f t="shared" si="3"/>
        <v>0.36391866250550337</v>
      </c>
      <c r="AA8" s="53">
        <v>0</v>
      </c>
      <c r="AB8" s="53">
        <v>1.4149556524721909E-3</v>
      </c>
      <c r="AC8" s="53">
        <v>0.99858504434752782</v>
      </c>
      <c r="AD8" s="55">
        <f t="shared" si="4"/>
        <v>0.63608133749449658</v>
      </c>
      <c r="AE8" s="56"/>
    </row>
    <row r="9" spans="1:31" s="29" customFormat="1" ht="20.100000000000001" customHeight="1" x14ac:dyDescent="0.3">
      <c r="A9" s="21"/>
      <c r="B9" s="46">
        <v>173</v>
      </c>
      <c r="C9" s="47">
        <v>9</v>
      </c>
      <c r="D9" s="48" t="s">
        <v>30</v>
      </c>
      <c r="E9" s="49">
        <v>3453</v>
      </c>
      <c r="F9" s="49">
        <v>0</v>
      </c>
      <c r="G9" s="49">
        <v>2345</v>
      </c>
      <c r="H9" s="49">
        <v>2351</v>
      </c>
      <c r="I9" s="49">
        <v>3328</v>
      </c>
      <c r="J9" s="50"/>
      <c r="K9" s="51">
        <v>1926.884691421224</v>
      </c>
      <c r="L9" s="52">
        <f t="shared" si="0"/>
        <v>578.99179429724279</v>
      </c>
      <c r="M9" s="50"/>
      <c r="N9" s="51">
        <v>359.96575313697917</v>
      </c>
      <c r="O9" s="52">
        <f t="shared" si="1"/>
        <v>108.16278639933269</v>
      </c>
      <c r="P9" s="50"/>
      <c r="Q9" s="51">
        <v>1566.9189382842449</v>
      </c>
      <c r="R9" s="52">
        <f t="shared" si="2"/>
        <v>470.82900789791012</v>
      </c>
      <c r="S9" s="50"/>
      <c r="T9" s="53">
        <v>3.5975644591590035E-2</v>
      </c>
      <c r="U9" s="53">
        <v>1.3890210267023181E-2</v>
      </c>
      <c r="V9" s="53">
        <v>1.2084482932310167E-2</v>
      </c>
      <c r="W9" s="53">
        <v>0.88482237646584383</v>
      </c>
      <c r="X9" s="53">
        <v>1.6751593582029958E-2</v>
      </c>
      <c r="Y9" s="53">
        <v>3.6475692161202874E-2</v>
      </c>
      <c r="Z9" s="54">
        <f t="shared" si="3"/>
        <v>0.18681229589897103</v>
      </c>
      <c r="AA9" s="53">
        <v>0</v>
      </c>
      <c r="AB9" s="53">
        <v>6.8542154527535138E-3</v>
      </c>
      <c r="AC9" s="53">
        <v>0.99314578454724645</v>
      </c>
      <c r="AD9" s="55">
        <f t="shared" si="4"/>
        <v>0.81318770410102903</v>
      </c>
      <c r="AE9" s="56"/>
    </row>
    <row r="10" spans="1:31" s="29" customFormat="1" ht="20.100000000000001" customHeight="1" x14ac:dyDescent="0.3">
      <c r="A10" s="21"/>
      <c r="B10" s="46">
        <v>524</v>
      </c>
      <c r="C10" s="47">
        <v>5</v>
      </c>
      <c r="D10" s="48" t="s">
        <v>31</v>
      </c>
      <c r="E10" s="49">
        <v>3705</v>
      </c>
      <c r="F10" s="49">
        <v>805</v>
      </c>
      <c r="G10" s="49">
        <v>127</v>
      </c>
      <c r="H10" s="49">
        <v>8795</v>
      </c>
      <c r="I10" s="49">
        <v>8848</v>
      </c>
      <c r="J10" s="50"/>
      <c r="K10" s="51">
        <v>3661.62</v>
      </c>
      <c r="L10" s="52">
        <f t="shared" si="0"/>
        <v>413.8358951175407</v>
      </c>
      <c r="M10" s="50"/>
      <c r="N10" s="51">
        <v>992.16</v>
      </c>
      <c r="O10" s="52">
        <f t="shared" si="1"/>
        <v>112.13381555153707</v>
      </c>
      <c r="P10" s="50"/>
      <c r="Q10" s="51">
        <v>2669.46</v>
      </c>
      <c r="R10" s="52">
        <f t="shared" si="2"/>
        <v>301.70207956600359</v>
      </c>
      <c r="S10" s="50">
        <v>1</v>
      </c>
      <c r="T10" s="53">
        <v>4.8842928559909696E-2</v>
      </c>
      <c r="U10" s="53">
        <v>0</v>
      </c>
      <c r="V10" s="53">
        <v>0.20039106595710368</v>
      </c>
      <c r="W10" s="53">
        <v>0.64974399290437024</v>
      </c>
      <c r="X10" s="53">
        <v>0.10102201257861636</v>
      </c>
      <c r="Y10" s="53">
        <v>0</v>
      </c>
      <c r="Z10" s="54">
        <f t="shared" si="3"/>
        <v>0.27096203319842038</v>
      </c>
      <c r="AA10" s="53">
        <v>0</v>
      </c>
      <c r="AB10" s="53">
        <v>7.0463689285473457E-3</v>
      </c>
      <c r="AC10" s="53">
        <v>0.99295363107145262</v>
      </c>
      <c r="AD10" s="55">
        <f t="shared" si="4"/>
        <v>0.72903796680157962</v>
      </c>
      <c r="AE10" s="56"/>
    </row>
    <row r="11" spans="1:31" s="29" customFormat="1" ht="20.100000000000001" customHeight="1" x14ac:dyDescent="0.3">
      <c r="A11" s="21"/>
      <c r="B11" s="46">
        <v>709</v>
      </c>
      <c r="C11" s="47">
        <v>8</v>
      </c>
      <c r="D11" s="48" t="s">
        <v>32</v>
      </c>
      <c r="E11" s="49">
        <v>730</v>
      </c>
      <c r="F11" s="49">
        <v>0</v>
      </c>
      <c r="G11" s="49">
        <v>0</v>
      </c>
      <c r="H11" s="49">
        <v>1013</v>
      </c>
      <c r="I11" s="49">
        <v>1013</v>
      </c>
      <c r="J11" s="50"/>
      <c r="K11" s="51">
        <v>523.58000000000004</v>
      </c>
      <c r="L11" s="52">
        <f t="shared" si="0"/>
        <v>516.86080947680159</v>
      </c>
      <c r="M11" s="50"/>
      <c r="N11" s="51">
        <v>103.58</v>
      </c>
      <c r="O11" s="52">
        <f t="shared" si="1"/>
        <v>102.2507403751234</v>
      </c>
      <c r="P11" s="50"/>
      <c r="Q11" s="51">
        <v>420</v>
      </c>
      <c r="R11" s="52">
        <f t="shared" si="2"/>
        <v>414.61006910167816</v>
      </c>
      <c r="S11" s="50">
        <v>2</v>
      </c>
      <c r="T11" s="53">
        <v>5.3871403745896891E-2</v>
      </c>
      <c r="U11" s="53">
        <v>0</v>
      </c>
      <c r="V11" s="53">
        <v>0</v>
      </c>
      <c r="W11" s="53">
        <v>0.61787989959451628</v>
      </c>
      <c r="X11" s="53">
        <v>0.32824869665958678</v>
      </c>
      <c r="Y11" s="53">
        <v>0</v>
      </c>
      <c r="Z11" s="54">
        <f t="shared" si="3"/>
        <v>0.19783032201382786</v>
      </c>
      <c r="AA11" s="53">
        <v>0</v>
      </c>
      <c r="AB11" s="53">
        <v>4.7619047619047623E-3</v>
      </c>
      <c r="AC11" s="53">
        <v>0.99523809523809526</v>
      </c>
      <c r="AD11" s="55">
        <f t="shared" si="4"/>
        <v>0.80216967798617211</v>
      </c>
      <c r="AE11" s="56"/>
    </row>
    <row r="12" spans="1:31" s="29" customFormat="1" ht="20.100000000000001" customHeight="1" x14ac:dyDescent="0.3">
      <c r="A12" s="21"/>
      <c r="B12" s="46">
        <v>279</v>
      </c>
      <c r="C12" s="47">
        <v>9</v>
      </c>
      <c r="D12" s="48" t="s">
        <v>147</v>
      </c>
      <c r="E12" s="49">
        <v>2843</v>
      </c>
      <c r="F12" s="49">
        <v>23</v>
      </c>
      <c r="G12" s="49">
        <v>0</v>
      </c>
      <c r="H12" s="49">
        <v>5953</v>
      </c>
      <c r="I12" s="49">
        <v>5953</v>
      </c>
      <c r="J12" s="50"/>
      <c r="K12" s="51">
        <v>1831.07</v>
      </c>
      <c r="L12" s="52">
        <f t="shared" si="0"/>
        <v>307.58777087182932</v>
      </c>
      <c r="M12" s="50"/>
      <c r="N12" s="51">
        <v>301.47000000000003</v>
      </c>
      <c r="O12" s="52">
        <f t="shared" si="1"/>
        <v>50.641693263900557</v>
      </c>
      <c r="P12" s="50"/>
      <c r="Q12" s="51">
        <v>1529.6</v>
      </c>
      <c r="R12" s="52">
        <f t="shared" si="2"/>
        <v>256.94607760792877</v>
      </c>
      <c r="S12" s="50">
        <v>3</v>
      </c>
      <c r="T12" s="53">
        <v>0.10880021229309714</v>
      </c>
      <c r="U12" s="53">
        <v>0</v>
      </c>
      <c r="V12" s="53">
        <v>2.1229309715726275E-2</v>
      </c>
      <c r="W12" s="53">
        <v>0.86997047799117644</v>
      </c>
      <c r="X12" s="53">
        <v>0</v>
      </c>
      <c r="Y12" s="53">
        <v>0</v>
      </c>
      <c r="Z12" s="54">
        <f t="shared" si="3"/>
        <v>0.1646414391585248</v>
      </c>
      <c r="AA12" s="53">
        <v>0</v>
      </c>
      <c r="AB12" s="53">
        <v>0</v>
      </c>
      <c r="AC12" s="53">
        <v>1</v>
      </c>
      <c r="AD12" s="55">
        <f t="shared" si="4"/>
        <v>0.8353585608414752</v>
      </c>
      <c r="AE12" s="56"/>
    </row>
    <row r="13" spans="1:31" s="29" customFormat="1" ht="20.100000000000001" customHeight="1" x14ac:dyDescent="0.3">
      <c r="A13" s="21"/>
      <c r="B13" s="46">
        <v>711</v>
      </c>
      <c r="C13" s="47">
        <v>7</v>
      </c>
      <c r="D13" s="48" t="s">
        <v>33</v>
      </c>
      <c r="E13" s="49">
        <v>1574</v>
      </c>
      <c r="F13" s="49">
        <v>370</v>
      </c>
      <c r="G13" s="49">
        <v>194</v>
      </c>
      <c r="H13" s="49">
        <v>3881</v>
      </c>
      <c r="I13" s="49">
        <v>3962</v>
      </c>
      <c r="J13" s="50"/>
      <c r="K13" s="51">
        <v>1569.25</v>
      </c>
      <c r="L13" s="52">
        <f t="shared" si="0"/>
        <v>396.07521453811205</v>
      </c>
      <c r="M13" s="50"/>
      <c r="N13" s="51">
        <v>587.27</v>
      </c>
      <c r="O13" s="52">
        <f t="shared" si="1"/>
        <v>148.22564361433621</v>
      </c>
      <c r="P13" s="50"/>
      <c r="Q13" s="51">
        <v>981.98</v>
      </c>
      <c r="R13" s="52">
        <f t="shared" si="2"/>
        <v>247.84957092377587</v>
      </c>
      <c r="S13" s="50"/>
      <c r="T13" s="53">
        <v>3.6405741822330445E-2</v>
      </c>
      <c r="U13" s="53">
        <v>0</v>
      </c>
      <c r="V13" s="53">
        <v>0</v>
      </c>
      <c r="W13" s="53">
        <v>0.94004461321027799</v>
      </c>
      <c r="X13" s="53">
        <v>0</v>
      </c>
      <c r="Y13" s="53">
        <v>2.3549644967391491E-2</v>
      </c>
      <c r="Z13" s="54">
        <f t="shared" si="3"/>
        <v>0.37423610004779351</v>
      </c>
      <c r="AA13" s="53">
        <v>0</v>
      </c>
      <c r="AB13" s="53">
        <v>8.859650909387156E-4</v>
      </c>
      <c r="AC13" s="53">
        <v>0.99911403490906125</v>
      </c>
      <c r="AD13" s="55">
        <f t="shared" si="4"/>
        <v>0.62576389995220649</v>
      </c>
      <c r="AE13" s="56"/>
    </row>
    <row r="14" spans="1:31" s="29" customFormat="1" ht="20.100000000000001" customHeight="1" x14ac:dyDescent="0.3">
      <c r="A14" s="21"/>
      <c r="B14" s="46">
        <v>14</v>
      </c>
      <c r="C14" s="47">
        <v>3</v>
      </c>
      <c r="D14" s="48" t="s">
        <v>34</v>
      </c>
      <c r="E14" s="49">
        <v>44547</v>
      </c>
      <c r="F14" s="49">
        <v>10806</v>
      </c>
      <c r="G14" s="49">
        <v>0</v>
      </c>
      <c r="H14" s="49">
        <v>151043</v>
      </c>
      <c r="I14" s="49">
        <v>151043</v>
      </c>
      <c r="J14" s="50"/>
      <c r="K14" s="51">
        <v>59849.15</v>
      </c>
      <c r="L14" s="52">
        <f t="shared" si="0"/>
        <v>396.239150440603</v>
      </c>
      <c r="M14" s="50"/>
      <c r="N14" s="51">
        <v>33139.910000000003</v>
      </c>
      <c r="O14" s="52">
        <f t="shared" si="1"/>
        <v>219.40712247505681</v>
      </c>
      <c r="P14" s="50"/>
      <c r="Q14" s="51">
        <v>26709.24</v>
      </c>
      <c r="R14" s="52">
        <f t="shared" si="2"/>
        <v>176.83202796554625</v>
      </c>
      <c r="S14" s="50"/>
      <c r="T14" s="53">
        <v>2.5113224507851709E-2</v>
      </c>
      <c r="U14" s="53">
        <v>0</v>
      </c>
      <c r="V14" s="53">
        <v>0.11942428328863898</v>
      </c>
      <c r="W14" s="53">
        <v>0.46615183927777709</v>
      </c>
      <c r="X14" s="53">
        <v>0.38411299246135544</v>
      </c>
      <c r="Y14" s="53">
        <v>5.1976604643766376E-3</v>
      </c>
      <c r="Z14" s="54">
        <f t="shared" si="3"/>
        <v>0.55372398772580733</v>
      </c>
      <c r="AA14" s="53">
        <v>0</v>
      </c>
      <c r="AB14" s="53">
        <v>1.8285806709588143E-3</v>
      </c>
      <c r="AC14" s="53">
        <v>0.99817141932904119</v>
      </c>
      <c r="AD14" s="55">
        <f t="shared" si="4"/>
        <v>0.44627601227419272</v>
      </c>
      <c r="AE14" s="56"/>
    </row>
    <row r="15" spans="1:31" s="29" customFormat="1" ht="20.100000000000001" customHeight="1" x14ac:dyDescent="0.3">
      <c r="A15" s="21"/>
      <c r="B15" s="46">
        <v>712</v>
      </c>
      <c r="C15" s="47">
        <v>7</v>
      </c>
      <c r="D15" s="48" t="s">
        <v>35</v>
      </c>
      <c r="E15" s="49">
        <v>3391</v>
      </c>
      <c r="F15" s="49">
        <v>0</v>
      </c>
      <c r="G15" s="49">
        <v>252</v>
      </c>
      <c r="H15" s="49">
        <v>7013</v>
      </c>
      <c r="I15" s="49">
        <v>7118</v>
      </c>
      <c r="J15" s="50"/>
      <c r="K15" s="51">
        <v>3505.41</v>
      </c>
      <c r="L15" s="52">
        <f t="shared" si="0"/>
        <v>492.47119977521777</v>
      </c>
      <c r="M15" s="50"/>
      <c r="N15" s="51">
        <v>966.85</v>
      </c>
      <c r="O15" s="52">
        <f t="shared" si="1"/>
        <v>135.8316942961506</v>
      </c>
      <c r="P15" s="50"/>
      <c r="Q15" s="51">
        <v>2538.56</v>
      </c>
      <c r="R15" s="52">
        <f t="shared" si="2"/>
        <v>356.63950547906717</v>
      </c>
      <c r="S15" s="50"/>
      <c r="T15" s="53">
        <v>3.9964834255572221E-2</v>
      </c>
      <c r="U15" s="53">
        <v>0</v>
      </c>
      <c r="V15" s="53">
        <v>6.6401199772456954E-2</v>
      </c>
      <c r="W15" s="53">
        <v>0.88127424109220653</v>
      </c>
      <c r="X15" s="53">
        <v>0</v>
      </c>
      <c r="Y15" s="53">
        <v>1.2359724879764182E-2</v>
      </c>
      <c r="Z15" s="54">
        <f t="shared" si="3"/>
        <v>0.27581652360208936</v>
      </c>
      <c r="AA15" s="53">
        <v>0</v>
      </c>
      <c r="AB15" s="53">
        <v>9.5723559813437544E-4</v>
      </c>
      <c r="AC15" s="53">
        <v>0.99904276440186568</v>
      </c>
      <c r="AD15" s="55">
        <f t="shared" si="4"/>
        <v>0.7241834763979107</v>
      </c>
      <c r="AE15" s="56"/>
    </row>
    <row r="16" spans="1:31" s="29" customFormat="1" ht="20.100000000000001" customHeight="1" x14ac:dyDescent="0.3">
      <c r="A16" s="21"/>
      <c r="B16" s="57">
        <v>186</v>
      </c>
      <c r="C16" s="58">
        <v>4</v>
      </c>
      <c r="D16" s="59" t="s">
        <v>36</v>
      </c>
      <c r="E16" s="49">
        <v>70999</v>
      </c>
      <c r="F16" s="49">
        <v>1081</v>
      </c>
      <c r="G16" s="49">
        <v>4235</v>
      </c>
      <c r="H16" s="49">
        <v>147703</v>
      </c>
      <c r="I16" s="49">
        <v>149468</v>
      </c>
      <c r="J16" s="61"/>
      <c r="K16" s="51">
        <v>47020.58</v>
      </c>
      <c r="L16" s="62">
        <f t="shared" si="0"/>
        <v>314.58626595659274</v>
      </c>
      <c r="M16" s="61"/>
      <c r="N16" s="51">
        <v>15533.81</v>
      </c>
      <c r="O16" s="62">
        <f t="shared" si="1"/>
        <v>103.92732892659298</v>
      </c>
      <c r="P16" s="61"/>
      <c r="Q16" s="51">
        <v>31486.769999999997</v>
      </c>
      <c r="R16" s="62">
        <f t="shared" si="2"/>
        <v>210.65893702999972</v>
      </c>
      <c r="S16" s="61"/>
      <c r="T16" s="53">
        <v>5.2391525324437471E-2</v>
      </c>
      <c r="U16" s="53">
        <v>0</v>
      </c>
      <c r="V16" s="53">
        <v>0.12042441616061997</v>
      </c>
      <c r="W16" s="53">
        <v>0.80714840724844716</v>
      </c>
      <c r="X16" s="53">
        <v>2.0035651266495473E-2</v>
      </c>
      <c r="Y16" s="53">
        <v>0</v>
      </c>
      <c r="Z16" s="63">
        <f t="shared" si="3"/>
        <v>0.33036193938909303</v>
      </c>
      <c r="AA16" s="53">
        <v>0</v>
      </c>
      <c r="AB16" s="53">
        <v>6.0374563665946054E-4</v>
      </c>
      <c r="AC16" s="53">
        <v>0.99939625436334056</v>
      </c>
      <c r="AD16" s="55">
        <f t="shared" si="4"/>
        <v>0.66963806061090692</v>
      </c>
      <c r="AE16" s="56"/>
    </row>
    <row r="17" spans="1:31" s="29" customFormat="1" ht="20.100000000000001" customHeight="1" x14ac:dyDescent="0.3">
      <c r="A17" s="21"/>
      <c r="B17" s="57">
        <v>531</v>
      </c>
      <c r="C17" s="58">
        <v>7</v>
      </c>
      <c r="D17" s="59" t="s">
        <v>37</v>
      </c>
      <c r="E17" s="49">
        <v>14909</v>
      </c>
      <c r="F17" s="49">
        <v>550</v>
      </c>
      <c r="G17" s="49">
        <v>0</v>
      </c>
      <c r="H17" s="49">
        <v>31042</v>
      </c>
      <c r="I17" s="49">
        <v>31042</v>
      </c>
      <c r="J17" s="61"/>
      <c r="K17" s="51">
        <v>16549.990000000002</v>
      </c>
      <c r="L17" s="62">
        <f t="shared" si="0"/>
        <v>533.14831518587721</v>
      </c>
      <c r="M17" s="61"/>
      <c r="N17" s="51">
        <v>5403.68</v>
      </c>
      <c r="O17" s="62">
        <f t="shared" si="1"/>
        <v>174.07641260228078</v>
      </c>
      <c r="P17" s="61"/>
      <c r="Q17" s="51">
        <v>11146.31</v>
      </c>
      <c r="R17" s="62">
        <f t="shared" si="2"/>
        <v>359.0719025835964</v>
      </c>
      <c r="S17" s="61"/>
      <c r="T17" s="53">
        <v>3.1652503479110528E-2</v>
      </c>
      <c r="U17" s="53">
        <v>0</v>
      </c>
      <c r="V17" s="53">
        <v>2.9161608385396619E-2</v>
      </c>
      <c r="W17" s="53">
        <v>0.75557212862345657</v>
      </c>
      <c r="X17" s="53">
        <v>0.17842100198383323</v>
      </c>
      <c r="Y17" s="53">
        <v>5.1927575282030023E-3</v>
      </c>
      <c r="Z17" s="63">
        <f t="shared" si="3"/>
        <v>0.32650654169579557</v>
      </c>
      <c r="AA17" s="53">
        <v>0</v>
      </c>
      <c r="AB17" s="53">
        <v>7.0247463061766629E-4</v>
      </c>
      <c r="AC17" s="53">
        <v>0.99929752536938232</v>
      </c>
      <c r="AD17" s="55">
        <f t="shared" si="4"/>
        <v>0.67349345830420426</v>
      </c>
      <c r="AE17" s="56"/>
    </row>
    <row r="18" spans="1:31" s="29" customFormat="1" ht="20.100000000000001" customHeight="1" x14ac:dyDescent="0.3">
      <c r="A18" s="21"/>
      <c r="B18" s="57">
        <v>179</v>
      </c>
      <c r="C18" s="58">
        <v>3</v>
      </c>
      <c r="D18" s="59" t="s">
        <v>38</v>
      </c>
      <c r="E18" s="49">
        <v>28548</v>
      </c>
      <c r="F18" s="49">
        <v>14196</v>
      </c>
      <c r="G18" s="49">
        <v>0</v>
      </c>
      <c r="H18" s="49">
        <v>106005</v>
      </c>
      <c r="I18" s="49">
        <v>106005</v>
      </c>
      <c r="J18" s="61"/>
      <c r="K18" s="51">
        <v>50697.497453772303</v>
      </c>
      <c r="L18" s="62">
        <f t="shared" si="0"/>
        <v>478.25571863376547</v>
      </c>
      <c r="M18" s="61"/>
      <c r="N18" s="51">
        <v>16570.621963017849</v>
      </c>
      <c r="O18" s="62">
        <f t="shared" si="1"/>
        <v>156.3192487431522</v>
      </c>
      <c r="P18" s="61">
        <v>6</v>
      </c>
      <c r="Q18" s="51">
        <v>34126.875490754457</v>
      </c>
      <c r="R18" s="62">
        <f t="shared" si="2"/>
        <v>321.93646989061324</v>
      </c>
      <c r="S18" s="61"/>
      <c r="T18" s="53">
        <v>3.5248526054336787E-2</v>
      </c>
      <c r="U18" s="53">
        <v>0</v>
      </c>
      <c r="V18" s="53">
        <v>0.1121689942687879</v>
      </c>
      <c r="W18" s="53">
        <v>0.51123983046168064</v>
      </c>
      <c r="X18" s="53">
        <v>0.33522881714382735</v>
      </c>
      <c r="Y18" s="53">
        <v>6.1138320713671861E-3</v>
      </c>
      <c r="Z18" s="63">
        <f t="shared" si="3"/>
        <v>0.32685285852871743</v>
      </c>
      <c r="AA18" s="53">
        <v>0</v>
      </c>
      <c r="AB18" s="53">
        <v>7.7094664019645802E-4</v>
      </c>
      <c r="AC18" s="53">
        <v>0.99922905335980361</v>
      </c>
      <c r="AD18" s="55">
        <f t="shared" si="4"/>
        <v>0.67314714147128263</v>
      </c>
      <c r="AE18" s="56"/>
    </row>
    <row r="19" spans="1:31" s="29" customFormat="1" ht="20.100000000000001" customHeight="1" x14ac:dyDescent="0.3">
      <c r="A19" s="21"/>
      <c r="B19" s="57">
        <v>190</v>
      </c>
      <c r="C19" s="58">
        <v>4</v>
      </c>
      <c r="D19" s="59" t="s">
        <v>39</v>
      </c>
      <c r="E19" s="49">
        <v>26148</v>
      </c>
      <c r="F19" s="49">
        <v>8540</v>
      </c>
      <c r="G19" s="49">
        <v>5884</v>
      </c>
      <c r="H19" s="49">
        <v>62492</v>
      </c>
      <c r="I19" s="49">
        <v>64944</v>
      </c>
      <c r="J19" s="61"/>
      <c r="K19" s="51">
        <v>41462.703585279254</v>
      </c>
      <c r="L19" s="62">
        <f t="shared" si="0"/>
        <v>638.43778617392297</v>
      </c>
      <c r="M19" s="61"/>
      <c r="N19" s="51">
        <v>13111.538868223408</v>
      </c>
      <c r="O19" s="62">
        <f t="shared" si="1"/>
        <v>201.88991851785244</v>
      </c>
      <c r="P19" s="61">
        <v>6</v>
      </c>
      <c r="Q19" s="51">
        <v>28351.16471705585</v>
      </c>
      <c r="R19" s="62">
        <f t="shared" si="2"/>
        <v>436.54786765607059</v>
      </c>
      <c r="S19" s="61">
        <v>1</v>
      </c>
      <c r="T19" s="53">
        <v>2.626160082814567E-2</v>
      </c>
      <c r="U19" s="53">
        <v>0</v>
      </c>
      <c r="V19" s="53">
        <v>5.4661775951941457E-3</v>
      </c>
      <c r="W19" s="53">
        <v>0.92081173610243905</v>
      </c>
      <c r="X19" s="53">
        <v>4.7460485474220916E-2</v>
      </c>
      <c r="Y19" s="53">
        <v>0</v>
      </c>
      <c r="Z19" s="63">
        <f t="shared" si="3"/>
        <v>0.3162248897073483</v>
      </c>
      <c r="AA19" s="53">
        <v>0</v>
      </c>
      <c r="AB19" s="53">
        <v>3.0400867428260797E-3</v>
      </c>
      <c r="AC19" s="53">
        <v>0.99695991325717392</v>
      </c>
      <c r="AD19" s="55">
        <f t="shared" si="4"/>
        <v>0.68377511029265181</v>
      </c>
      <c r="AE19" s="56"/>
    </row>
    <row r="20" spans="1:31" s="29" customFormat="1" ht="20.100000000000001" customHeight="1" x14ac:dyDescent="0.3">
      <c r="A20" s="21"/>
      <c r="B20" s="57">
        <v>229</v>
      </c>
      <c r="C20" s="58">
        <v>7</v>
      </c>
      <c r="D20" s="59" t="s">
        <v>40</v>
      </c>
      <c r="E20" s="49">
        <v>6279</v>
      </c>
      <c r="F20" s="49">
        <v>0</v>
      </c>
      <c r="G20" s="49">
        <v>190</v>
      </c>
      <c r="H20" s="49">
        <v>14818</v>
      </c>
      <c r="I20" s="49">
        <v>14897</v>
      </c>
      <c r="J20" s="61"/>
      <c r="K20" s="51">
        <v>5967.6818131702094</v>
      </c>
      <c r="L20" s="62">
        <f t="shared" si="0"/>
        <v>400.59621488690402</v>
      </c>
      <c r="M20" s="61"/>
      <c r="N20" s="51">
        <v>2992.0575411946784</v>
      </c>
      <c r="O20" s="62">
        <f t="shared" si="1"/>
        <v>200.84967048363282</v>
      </c>
      <c r="P20" s="61">
        <v>5</v>
      </c>
      <c r="Q20" s="51">
        <v>2975.6242719755314</v>
      </c>
      <c r="R20" s="62">
        <f t="shared" si="2"/>
        <v>199.7465444032712</v>
      </c>
      <c r="S20" s="61"/>
      <c r="T20" s="53">
        <v>2.7288913690944102E-2</v>
      </c>
      <c r="U20" s="53">
        <v>0</v>
      </c>
      <c r="V20" s="53">
        <v>7.5583439451402418E-2</v>
      </c>
      <c r="W20" s="53">
        <v>0.37579825405063633</v>
      </c>
      <c r="X20" s="53">
        <v>0.52132939280701718</v>
      </c>
      <c r="Y20" s="53">
        <v>0</v>
      </c>
      <c r="Z20" s="63">
        <f t="shared" si="3"/>
        <v>0.5013768553463156</v>
      </c>
      <c r="AA20" s="53">
        <v>0</v>
      </c>
      <c r="AB20" s="53">
        <v>9.7290508995545848E-3</v>
      </c>
      <c r="AC20" s="53">
        <v>0.99027094910044544</v>
      </c>
      <c r="AD20" s="55">
        <f t="shared" si="4"/>
        <v>0.49862314465368451</v>
      </c>
      <c r="AE20" s="56"/>
    </row>
    <row r="21" spans="1:31" s="29" customFormat="1" ht="20.100000000000001" customHeight="1" x14ac:dyDescent="0.3">
      <c r="A21" s="21"/>
      <c r="B21" s="57">
        <v>629</v>
      </c>
      <c r="C21" s="58">
        <v>9</v>
      </c>
      <c r="D21" s="59" t="s">
        <v>41</v>
      </c>
      <c r="E21" s="49">
        <v>4154</v>
      </c>
      <c r="F21" s="49">
        <v>12</v>
      </c>
      <c r="G21" s="49">
        <v>2097</v>
      </c>
      <c r="H21" s="49">
        <v>3713</v>
      </c>
      <c r="I21" s="49">
        <v>4587</v>
      </c>
      <c r="J21" s="61"/>
      <c r="K21" s="51">
        <v>975.23423884001329</v>
      </c>
      <c r="L21" s="62">
        <f t="shared" si="0"/>
        <v>212.60829274907636</v>
      </c>
      <c r="M21" s="61"/>
      <c r="N21" s="51">
        <v>381.43339107201058</v>
      </c>
      <c r="O21" s="62">
        <f t="shared" si="1"/>
        <v>83.155306534120456</v>
      </c>
      <c r="P21" s="61">
        <v>6</v>
      </c>
      <c r="Q21" s="51">
        <v>593.80084776800265</v>
      </c>
      <c r="R21" s="62">
        <f t="shared" si="2"/>
        <v>129.4529862149559</v>
      </c>
      <c r="S21" s="61">
        <v>2</v>
      </c>
      <c r="T21" s="53">
        <v>5.3639771658421403E-2</v>
      </c>
      <c r="U21" s="53">
        <v>0</v>
      </c>
      <c r="V21" s="53">
        <v>0</v>
      </c>
      <c r="W21" s="53">
        <v>0.94636022834157851</v>
      </c>
      <c r="X21" s="53">
        <v>0</v>
      </c>
      <c r="Y21" s="53">
        <v>0</v>
      </c>
      <c r="Z21" s="63">
        <f t="shared" si="3"/>
        <v>0.39111976987775193</v>
      </c>
      <c r="AA21" s="53">
        <v>0</v>
      </c>
      <c r="AB21" s="53">
        <v>8.251924897746903E-4</v>
      </c>
      <c r="AC21" s="53">
        <v>0.99917480751022525</v>
      </c>
      <c r="AD21" s="55">
        <f t="shared" si="4"/>
        <v>0.60888023012224801</v>
      </c>
      <c r="AE21" s="56"/>
    </row>
    <row r="22" spans="1:31" s="29" customFormat="1" ht="20.100000000000001" customHeight="1" x14ac:dyDescent="0.3">
      <c r="A22" s="21"/>
      <c r="B22" s="57">
        <v>429</v>
      </c>
      <c r="C22" s="58">
        <v>4</v>
      </c>
      <c r="D22" s="59" t="s">
        <v>42</v>
      </c>
      <c r="E22" s="49">
        <v>48413</v>
      </c>
      <c r="F22" s="49">
        <v>190</v>
      </c>
      <c r="G22" s="49">
        <v>0</v>
      </c>
      <c r="H22" s="49">
        <v>106620</v>
      </c>
      <c r="I22" s="49">
        <v>106620</v>
      </c>
      <c r="J22" s="61"/>
      <c r="K22" s="51">
        <v>53872.75</v>
      </c>
      <c r="L22" s="62">
        <f t="shared" si="0"/>
        <v>505.27809041455635</v>
      </c>
      <c r="M22" s="61"/>
      <c r="N22" s="51">
        <v>18900.04</v>
      </c>
      <c r="O22" s="62">
        <f t="shared" si="1"/>
        <v>177.26542862502345</v>
      </c>
      <c r="P22" s="61"/>
      <c r="Q22" s="51">
        <v>34972.71</v>
      </c>
      <c r="R22" s="62">
        <f t="shared" si="2"/>
        <v>328.0126617895329</v>
      </c>
      <c r="S22" s="61"/>
      <c r="T22" s="53">
        <v>3.1083532098344763E-2</v>
      </c>
      <c r="U22" s="53">
        <v>0</v>
      </c>
      <c r="V22" s="53">
        <v>0.23395876410843575</v>
      </c>
      <c r="W22" s="53">
        <v>0.29894857365381239</v>
      </c>
      <c r="X22" s="53">
        <v>0.4320821543234829</v>
      </c>
      <c r="Y22" s="53">
        <v>3.9269758159241989E-3</v>
      </c>
      <c r="Z22" s="63">
        <f t="shared" si="3"/>
        <v>0.35082745915142627</v>
      </c>
      <c r="AA22" s="53">
        <v>0</v>
      </c>
      <c r="AB22" s="53">
        <v>1.8643107725995498E-4</v>
      </c>
      <c r="AC22" s="53">
        <v>0.99981356892274009</v>
      </c>
      <c r="AD22" s="55">
        <f t="shared" si="4"/>
        <v>0.64917254084857368</v>
      </c>
      <c r="AE22" s="56"/>
    </row>
    <row r="23" spans="1:31" s="29" customFormat="1" ht="20.100000000000001" customHeight="1" x14ac:dyDescent="0.3">
      <c r="A23" s="21"/>
      <c r="B23" s="57">
        <v>152</v>
      </c>
      <c r="C23" s="58">
        <v>7</v>
      </c>
      <c r="D23" s="59" t="s">
        <v>43</v>
      </c>
      <c r="E23" s="49">
        <v>3157</v>
      </c>
      <c r="F23" s="49">
        <v>37</v>
      </c>
      <c r="G23" s="49">
        <v>277</v>
      </c>
      <c r="H23" s="49">
        <v>5289</v>
      </c>
      <c r="I23" s="49">
        <v>5404</v>
      </c>
      <c r="J23" s="61"/>
      <c r="K23" s="51">
        <v>2480.17</v>
      </c>
      <c r="L23" s="62">
        <f t="shared" si="0"/>
        <v>458.95077720207252</v>
      </c>
      <c r="M23" s="61"/>
      <c r="N23" s="51">
        <v>622.73</v>
      </c>
      <c r="O23" s="62">
        <f t="shared" si="1"/>
        <v>115.23501110288674</v>
      </c>
      <c r="P23" s="61"/>
      <c r="Q23" s="51">
        <v>1857.44</v>
      </c>
      <c r="R23" s="62">
        <f t="shared" si="2"/>
        <v>343.71576609918577</v>
      </c>
      <c r="S23" s="61"/>
      <c r="T23" s="53">
        <v>4.6793955646909573E-2</v>
      </c>
      <c r="U23" s="53">
        <v>0</v>
      </c>
      <c r="V23" s="53">
        <v>0</v>
      </c>
      <c r="W23" s="53">
        <v>0.95320604435309042</v>
      </c>
      <c r="X23" s="53">
        <v>0</v>
      </c>
      <c r="Y23" s="53">
        <v>0</v>
      </c>
      <c r="Z23" s="63">
        <f t="shared" si="3"/>
        <v>0.25108359507614397</v>
      </c>
      <c r="AA23" s="53">
        <v>0</v>
      </c>
      <c r="AB23" s="53">
        <v>3.0848910328193646E-3</v>
      </c>
      <c r="AC23" s="53">
        <v>0.99691510896718061</v>
      </c>
      <c r="AD23" s="55">
        <f t="shared" si="4"/>
        <v>0.74891640492385603</v>
      </c>
      <c r="AE23" s="56"/>
    </row>
    <row r="24" spans="1:31" s="29" customFormat="1" ht="20.100000000000001" customHeight="1" x14ac:dyDescent="0.3">
      <c r="A24" s="21"/>
      <c r="B24" s="57">
        <v>981</v>
      </c>
      <c r="C24" s="58">
        <v>7</v>
      </c>
      <c r="D24" s="59" t="s">
        <v>151</v>
      </c>
      <c r="E24" s="49">
        <v>356</v>
      </c>
      <c r="F24" s="49">
        <v>1</v>
      </c>
      <c r="G24" s="49">
        <v>0</v>
      </c>
      <c r="H24" s="49">
        <v>850</v>
      </c>
      <c r="I24" s="49">
        <v>850</v>
      </c>
      <c r="J24" s="61"/>
      <c r="K24" s="51">
        <v>494.61</v>
      </c>
      <c r="L24" s="62">
        <f t="shared" si="0"/>
        <v>581.89411764705881</v>
      </c>
      <c r="M24" s="61"/>
      <c r="N24" s="51">
        <v>199.6</v>
      </c>
      <c r="O24" s="62">
        <f t="shared" si="1"/>
        <v>234.8235294117647</v>
      </c>
      <c r="P24" s="61"/>
      <c r="Q24" s="51">
        <v>295.01</v>
      </c>
      <c r="R24" s="62">
        <f t="shared" si="2"/>
        <v>347.07058823529411</v>
      </c>
      <c r="S24" s="61">
        <v>3</v>
      </c>
      <c r="T24" s="53">
        <v>2.3446893787575151E-2</v>
      </c>
      <c r="U24" s="53">
        <v>0</v>
      </c>
      <c r="V24" s="53">
        <v>1.8036072144288578E-2</v>
      </c>
      <c r="W24" s="53">
        <v>0.95851703406813626</v>
      </c>
      <c r="X24" s="53">
        <v>0</v>
      </c>
      <c r="Y24" s="53">
        <v>0</v>
      </c>
      <c r="Z24" s="63">
        <f t="shared" si="3"/>
        <v>0.40355027193142068</v>
      </c>
      <c r="AA24" s="53">
        <v>0</v>
      </c>
      <c r="AB24" s="53">
        <v>0</v>
      </c>
      <c r="AC24" s="53">
        <v>1</v>
      </c>
      <c r="AD24" s="55">
        <f t="shared" si="4"/>
        <v>0.59644972806857921</v>
      </c>
      <c r="AE24" s="56"/>
    </row>
    <row r="25" spans="1:31" s="29" customFormat="1" ht="20.100000000000001" customHeight="1" x14ac:dyDescent="0.3">
      <c r="A25" s="21"/>
      <c r="B25" s="57">
        <v>361</v>
      </c>
      <c r="C25" s="58">
        <v>7</v>
      </c>
      <c r="D25" s="59" t="s">
        <v>44</v>
      </c>
      <c r="E25" s="49">
        <v>9317</v>
      </c>
      <c r="F25" s="49">
        <v>1062</v>
      </c>
      <c r="G25" s="49">
        <v>6</v>
      </c>
      <c r="H25" s="49">
        <v>26262</v>
      </c>
      <c r="I25" s="49">
        <v>26265</v>
      </c>
      <c r="J25" s="61"/>
      <c r="K25" s="51">
        <v>10776.74</v>
      </c>
      <c r="L25" s="62">
        <f t="shared" si="0"/>
        <v>410.3080144679231</v>
      </c>
      <c r="M25" s="61"/>
      <c r="N25" s="51">
        <v>4205.8900000000003</v>
      </c>
      <c r="O25" s="62">
        <f t="shared" si="1"/>
        <v>160.13287645155148</v>
      </c>
      <c r="P25" s="61"/>
      <c r="Q25" s="51">
        <v>6570.85</v>
      </c>
      <c r="R25" s="62">
        <f t="shared" si="2"/>
        <v>250.17513801637159</v>
      </c>
      <c r="S25" s="61"/>
      <c r="T25" s="53">
        <v>3.4404133251226252E-2</v>
      </c>
      <c r="U25" s="53">
        <v>7.8461395804455165E-4</v>
      </c>
      <c r="V25" s="53">
        <v>0.10512400466964185</v>
      </c>
      <c r="W25" s="53">
        <v>0.5707115497552242</v>
      </c>
      <c r="X25" s="53">
        <v>0.27509516416263857</v>
      </c>
      <c r="Y25" s="53">
        <v>1.3880534203224526E-2</v>
      </c>
      <c r="Z25" s="63">
        <f t="shared" si="3"/>
        <v>0.39027479553185845</v>
      </c>
      <c r="AA25" s="53">
        <v>0</v>
      </c>
      <c r="AB25" s="53">
        <v>0</v>
      </c>
      <c r="AC25" s="53">
        <v>1</v>
      </c>
      <c r="AD25" s="55">
        <f t="shared" si="4"/>
        <v>0.6097252044681416</v>
      </c>
      <c r="AE25" s="56"/>
    </row>
    <row r="26" spans="1:31" s="29" customFormat="1" ht="20.100000000000001" customHeight="1" x14ac:dyDescent="0.3">
      <c r="A26" s="21"/>
      <c r="B26" s="57">
        <v>214</v>
      </c>
      <c r="C26" s="58">
        <v>5</v>
      </c>
      <c r="D26" s="59" t="s">
        <v>45</v>
      </c>
      <c r="E26" s="49">
        <v>18222</v>
      </c>
      <c r="F26" s="49">
        <v>4184</v>
      </c>
      <c r="G26" s="49">
        <v>0</v>
      </c>
      <c r="H26" s="49">
        <v>46589</v>
      </c>
      <c r="I26" s="49">
        <v>46589</v>
      </c>
      <c r="J26" s="61"/>
      <c r="K26" s="51">
        <v>20682.13</v>
      </c>
      <c r="L26" s="62">
        <f t="shared" si="0"/>
        <v>443.92732190001931</v>
      </c>
      <c r="M26" s="61"/>
      <c r="N26" s="51">
        <v>6525.49</v>
      </c>
      <c r="O26" s="62">
        <f t="shared" si="1"/>
        <v>140.06503681126446</v>
      </c>
      <c r="P26" s="61"/>
      <c r="Q26" s="51">
        <v>14156.64</v>
      </c>
      <c r="R26" s="62">
        <f t="shared" si="2"/>
        <v>303.86228508875485</v>
      </c>
      <c r="S26" s="61"/>
      <c r="T26" s="53">
        <v>3.933957449938625E-2</v>
      </c>
      <c r="U26" s="53">
        <v>1.5922175959199999E-3</v>
      </c>
      <c r="V26" s="53">
        <v>0.12134107936721993</v>
      </c>
      <c r="W26" s="53">
        <v>0.59536984962048833</v>
      </c>
      <c r="X26" s="53">
        <v>0.23150751897558652</v>
      </c>
      <c r="Y26" s="53">
        <v>1.0849759941399037E-2</v>
      </c>
      <c r="Z26" s="63">
        <f t="shared" si="3"/>
        <v>0.31551344083032062</v>
      </c>
      <c r="AA26" s="53">
        <v>0</v>
      </c>
      <c r="AB26" s="53">
        <v>0</v>
      </c>
      <c r="AC26" s="53">
        <v>1</v>
      </c>
      <c r="AD26" s="55">
        <f t="shared" si="4"/>
        <v>0.68448655916967927</v>
      </c>
      <c r="AE26" s="56"/>
    </row>
    <row r="27" spans="1:31" s="29" customFormat="1" ht="20.100000000000001" customHeight="1" x14ac:dyDescent="0.3">
      <c r="A27" s="21"/>
      <c r="B27" s="57">
        <v>958</v>
      </c>
      <c r="C27" s="58">
        <v>7</v>
      </c>
      <c r="D27" s="59" t="s">
        <v>46</v>
      </c>
      <c r="E27" s="49">
        <v>1957</v>
      </c>
      <c r="F27" s="49">
        <v>20</v>
      </c>
      <c r="G27" s="49">
        <v>8</v>
      </c>
      <c r="H27" s="49">
        <v>4109</v>
      </c>
      <c r="I27" s="49">
        <v>4112</v>
      </c>
      <c r="J27" s="61"/>
      <c r="K27" s="51">
        <v>2503.6295589202568</v>
      </c>
      <c r="L27" s="62">
        <f t="shared" si="0"/>
        <v>608.85932853119084</v>
      </c>
      <c r="M27" s="61"/>
      <c r="N27" s="51">
        <v>1083.1496471362054</v>
      </c>
      <c r="O27" s="62">
        <f t="shared" si="1"/>
        <v>263.4118791673651</v>
      </c>
      <c r="P27" s="61">
        <v>6</v>
      </c>
      <c r="Q27" s="51">
        <v>1420.4799117840512</v>
      </c>
      <c r="R27" s="62">
        <f t="shared" si="2"/>
        <v>345.44744936382568</v>
      </c>
      <c r="S27" s="61"/>
      <c r="T27" s="53">
        <v>2.0902005609159408E-2</v>
      </c>
      <c r="U27" s="53">
        <v>0</v>
      </c>
      <c r="V27" s="53">
        <v>3.3153313667178191E-2</v>
      </c>
      <c r="W27" s="53">
        <v>0.67636974177408404</v>
      </c>
      <c r="X27" s="53">
        <v>0.26957493894957846</v>
      </c>
      <c r="Y27" s="53">
        <v>0</v>
      </c>
      <c r="Z27" s="63">
        <f t="shared" si="3"/>
        <v>0.4326317538778926</v>
      </c>
      <c r="AA27" s="53">
        <v>0</v>
      </c>
      <c r="AB27" s="53">
        <v>8.4760086363195146E-3</v>
      </c>
      <c r="AC27" s="53">
        <v>0.99152399136368052</v>
      </c>
      <c r="AD27" s="55">
        <f t="shared" si="4"/>
        <v>0.56736824612210723</v>
      </c>
      <c r="AE27" s="56"/>
    </row>
    <row r="28" spans="1:31" s="29" customFormat="1" ht="20.100000000000001" customHeight="1" x14ac:dyDescent="0.3">
      <c r="A28" s="21"/>
      <c r="B28" s="57">
        <v>757</v>
      </c>
      <c r="C28" s="58">
        <v>7</v>
      </c>
      <c r="D28" s="59" t="s">
        <v>47</v>
      </c>
      <c r="E28" s="49">
        <v>3731</v>
      </c>
      <c r="F28" s="49">
        <v>24</v>
      </c>
      <c r="G28" s="49">
        <v>510</v>
      </c>
      <c r="H28" s="49">
        <v>7773</v>
      </c>
      <c r="I28" s="49">
        <v>7986</v>
      </c>
      <c r="J28" s="61"/>
      <c r="K28" s="51">
        <v>3936.51</v>
      </c>
      <c r="L28" s="62">
        <f t="shared" si="0"/>
        <v>492.92637114951162</v>
      </c>
      <c r="M28" s="61"/>
      <c r="N28" s="51">
        <v>1068.26</v>
      </c>
      <c r="O28" s="62">
        <f t="shared" si="1"/>
        <v>133.76659153518656</v>
      </c>
      <c r="P28" s="61"/>
      <c r="Q28" s="51">
        <v>2868.25</v>
      </c>
      <c r="R28" s="62">
        <f t="shared" si="2"/>
        <v>359.15977961432509</v>
      </c>
      <c r="S28" s="61"/>
      <c r="T28" s="53">
        <v>4.0093235729129609E-2</v>
      </c>
      <c r="U28" s="53">
        <v>4.6805084904424019E-3</v>
      </c>
      <c r="V28" s="53">
        <v>0.28293673824724319</v>
      </c>
      <c r="W28" s="53">
        <v>0.61987718345721088</v>
      </c>
      <c r="X28" s="53">
        <v>3.9653267931028024E-2</v>
      </c>
      <c r="Y28" s="53">
        <v>1.2759066144945987E-2</v>
      </c>
      <c r="Z28" s="63">
        <f t="shared" si="3"/>
        <v>0.27137235774836083</v>
      </c>
      <c r="AA28" s="53">
        <v>0</v>
      </c>
      <c r="AB28" s="53">
        <v>9.622592172927743E-4</v>
      </c>
      <c r="AC28" s="53">
        <v>0.99903774078270713</v>
      </c>
      <c r="AD28" s="55">
        <f t="shared" si="4"/>
        <v>0.72862764225163912</v>
      </c>
      <c r="AE28" s="56"/>
    </row>
    <row r="29" spans="1:31" s="29" customFormat="1" ht="20.100000000000001" customHeight="1" x14ac:dyDescent="0.3">
      <c r="A29" s="21"/>
      <c r="B29" s="57">
        <v>760</v>
      </c>
      <c r="C29" s="58">
        <v>4</v>
      </c>
      <c r="D29" s="59" t="s">
        <v>48</v>
      </c>
      <c r="E29" s="49">
        <v>23053</v>
      </c>
      <c r="F29" s="49">
        <v>1504</v>
      </c>
      <c r="G29" s="49">
        <v>26</v>
      </c>
      <c r="H29" s="49">
        <v>63550</v>
      </c>
      <c r="I29" s="49">
        <v>63561</v>
      </c>
      <c r="J29" s="61"/>
      <c r="K29" s="51">
        <v>22249.35</v>
      </c>
      <c r="L29" s="62">
        <f t="shared" si="0"/>
        <v>350.0471987539529</v>
      </c>
      <c r="M29" s="61"/>
      <c r="N29" s="51">
        <v>12321.16</v>
      </c>
      <c r="O29" s="62">
        <f t="shared" si="1"/>
        <v>193.8477997514199</v>
      </c>
      <c r="P29" s="61"/>
      <c r="Q29" s="51">
        <v>9928.19</v>
      </c>
      <c r="R29" s="62">
        <f t="shared" si="2"/>
        <v>156.199399002533</v>
      </c>
      <c r="S29" s="61"/>
      <c r="T29" s="53">
        <v>2.8419402069285688E-2</v>
      </c>
      <c r="U29" s="53">
        <v>0</v>
      </c>
      <c r="V29" s="53">
        <v>3.3554470520632797E-2</v>
      </c>
      <c r="W29" s="53">
        <v>0.43015511526512118</v>
      </c>
      <c r="X29" s="53">
        <v>0.50285200419441034</v>
      </c>
      <c r="Y29" s="53">
        <v>5.0190079505501107E-3</v>
      </c>
      <c r="Z29" s="63">
        <f t="shared" si="3"/>
        <v>0.55377617773103482</v>
      </c>
      <c r="AA29" s="53">
        <v>0</v>
      </c>
      <c r="AB29" s="53">
        <v>3.2745142870956334E-3</v>
      </c>
      <c r="AC29" s="53">
        <v>0.99672548571290431</v>
      </c>
      <c r="AD29" s="55">
        <f t="shared" si="4"/>
        <v>0.44622382226896523</v>
      </c>
      <c r="AE29" s="56"/>
    </row>
    <row r="30" spans="1:31" s="29" customFormat="1" ht="20.100000000000001" customHeight="1" x14ac:dyDescent="0.3">
      <c r="A30" s="21"/>
      <c r="B30" s="57">
        <v>6</v>
      </c>
      <c r="C30" s="58">
        <v>2</v>
      </c>
      <c r="D30" s="59" t="s">
        <v>49</v>
      </c>
      <c r="E30" s="49">
        <v>214048</v>
      </c>
      <c r="F30" s="49">
        <v>25467</v>
      </c>
      <c r="G30" s="49">
        <v>0</v>
      </c>
      <c r="H30" s="49">
        <v>684085</v>
      </c>
      <c r="I30" s="49">
        <v>684085</v>
      </c>
      <c r="J30" s="61"/>
      <c r="K30" s="51">
        <v>269607.90999999997</v>
      </c>
      <c r="L30" s="62">
        <f t="shared" si="0"/>
        <v>394.11463487724478</v>
      </c>
      <c r="M30" s="61"/>
      <c r="N30" s="51">
        <v>169430.65</v>
      </c>
      <c r="O30" s="62">
        <f t="shared" si="1"/>
        <v>247.67485034754452</v>
      </c>
      <c r="P30" s="61"/>
      <c r="Q30" s="51">
        <v>100177.26000000001</v>
      </c>
      <c r="R30" s="62">
        <f t="shared" si="2"/>
        <v>146.43978452970029</v>
      </c>
      <c r="S30" s="61"/>
      <c r="T30" s="53">
        <v>2.2246919314775692E-2</v>
      </c>
      <c r="U30" s="53">
        <v>4.3085474794554587E-2</v>
      </c>
      <c r="V30" s="53">
        <v>8.1752799744320176E-2</v>
      </c>
      <c r="W30" s="53">
        <v>0.48522342327081908</v>
      </c>
      <c r="X30" s="53">
        <v>0.35857685725693672</v>
      </c>
      <c r="Y30" s="53">
        <v>9.114525618593803E-3</v>
      </c>
      <c r="Z30" s="63">
        <f t="shared" si="3"/>
        <v>0.62843352778484873</v>
      </c>
      <c r="AA30" s="53">
        <v>0.63395125800006902</v>
      </c>
      <c r="AB30" s="53">
        <v>0</v>
      </c>
      <c r="AC30" s="53">
        <v>0.36604874199993093</v>
      </c>
      <c r="AD30" s="55">
        <f t="shared" si="4"/>
        <v>0.37156647221515132</v>
      </c>
      <c r="AE30" s="56"/>
    </row>
    <row r="31" spans="1:31" s="29" customFormat="1" ht="20.100000000000001" customHeight="1" x14ac:dyDescent="0.3">
      <c r="A31" s="21"/>
      <c r="B31" s="57">
        <v>218</v>
      </c>
      <c r="C31" s="58">
        <v>9</v>
      </c>
      <c r="D31" s="59" t="s">
        <v>146</v>
      </c>
      <c r="E31" s="49">
        <v>3934</v>
      </c>
      <c r="F31" s="49">
        <v>36</v>
      </c>
      <c r="G31" s="49">
        <v>136</v>
      </c>
      <c r="H31" s="49">
        <v>9762</v>
      </c>
      <c r="I31" s="49">
        <v>9819</v>
      </c>
      <c r="J31" s="61"/>
      <c r="K31" s="51">
        <v>2904.27</v>
      </c>
      <c r="L31" s="62">
        <f t="shared" si="0"/>
        <v>295.78062939199509</v>
      </c>
      <c r="M31" s="61"/>
      <c r="N31" s="51">
        <v>585.09</v>
      </c>
      <c r="O31" s="62">
        <f t="shared" si="1"/>
        <v>59.587534372135657</v>
      </c>
      <c r="P31" s="61"/>
      <c r="Q31" s="51">
        <v>2319.1799999999998</v>
      </c>
      <c r="R31" s="62">
        <f t="shared" si="2"/>
        <v>236.19309501985947</v>
      </c>
      <c r="S31" s="61">
        <v>3</v>
      </c>
      <c r="T31" s="53">
        <v>9.1934574168076696E-2</v>
      </c>
      <c r="U31" s="53">
        <v>0</v>
      </c>
      <c r="V31" s="53">
        <v>0.34182775299526569</v>
      </c>
      <c r="W31" s="53">
        <v>0.5662376728366576</v>
      </c>
      <c r="X31" s="53">
        <v>0</v>
      </c>
      <c r="Y31" s="53">
        <v>0</v>
      </c>
      <c r="Z31" s="63">
        <f t="shared" si="3"/>
        <v>0.20145854207769939</v>
      </c>
      <c r="AA31" s="53">
        <v>0</v>
      </c>
      <c r="AB31" s="53">
        <v>0</v>
      </c>
      <c r="AC31" s="53">
        <v>1</v>
      </c>
      <c r="AD31" s="55">
        <f t="shared" si="4"/>
        <v>0.79854145792230058</v>
      </c>
      <c r="AE31" s="56"/>
    </row>
    <row r="32" spans="1:31" s="29" customFormat="1" ht="20.100000000000001" customHeight="1" x14ac:dyDescent="0.3">
      <c r="A32" s="21"/>
      <c r="B32" s="57">
        <v>764</v>
      </c>
      <c r="C32" s="58">
        <v>8</v>
      </c>
      <c r="D32" s="59" t="s">
        <v>50</v>
      </c>
      <c r="E32" s="49">
        <v>554</v>
      </c>
      <c r="F32" s="49">
        <v>68</v>
      </c>
      <c r="G32" s="49">
        <v>0</v>
      </c>
      <c r="H32" s="49">
        <v>1333</v>
      </c>
      <c r="I32" s="49">
        <v>1333</v>
      </c>
      <c r="J32" s="61"/>
      <c r="K32" s="51">
        <v>374.57</v>
      </c>
      <c r="L32" s="62">
        <f t="shared" si="0"/>
        <v>280.99774943735935</v>
      </c>
      <c r="M32" s="61"/>
      <c r="N32" s="51">
        <v>29.87</v>
      </c>
      <c r="O32" s="62">
        <f t="shared" si="1"/>
        <v>22.408102025506377</v>
      </c>
      <c r="P32" s="61"/>
      <c r="Q32" s="51">
        <v>344.7</v>
      </c>
      <c r="R32" s="62">
        <f t="shared" si="2"/>
        <v>258.58964741185298</v>
      </c>
      <c r="S32" s="61">
        <v>3</v>
      </c>
      <c r="T32" s="53">
        <v>0.24573150318044859</v>
      </c>
      <c r="U32" s="53">
        <v>0</v>
      </c>
      <c r="V32" s="53">
        <v>0.1004352192835621</v>
      </c>
      <c r="W32" s="53">
        <v>0.6538332775359893</v>
      </c>
      <c r="X32" s="53">
        <v>0</v>
      </c>
      <c r="Y32" s="53">
        <v>0</v>
      </c>
      <c r="Z32" s="63">
        <f t="shared" si="3"/>
        <v>7.9744774007528635E-2</v>
      </c>
      <c r="AA32" s="53">
        <v>0</v>
      </c>
      <c r="AB32" s="53">
        <v>0</v>
      </c>
      <c r="AC32" s="53">
        <v>1</v>
      </c>
      <c r="AD32" s="55">
        <f t="shared" si="4"/>
        <v>0.92025522599247134</v>
      </c>
      <c r="AE32" s="56"/>
    </row>
    <row r="33" spans="1:31" s="29" customFormat="1" ht="20.100000000000001" customHeight="1" x14ac:dyDescent="0.3">
      <c r="A33" s="21"/>
      <c r="B33" s="57">
        <v>623</v>
      </c>
      <c r="C33" s="58">
        <v>6</v>
      </c>
      <c r="D33" s="59" t="s">
        <v>51</v>
      </c>
      <c r="E33" s="49">
        <v>2319</v>
      </c>
      <c r="F33" s="49">
        <v>213</v>
      </c>
      <c r="G33" s="49">
        <v>0</v>
      </c>
      <c r="H33" s="49">
        <v>4996</v>
      </c>
      <c r="I33" s="49">
        <v>4996</v>
      </c>
      <c r="J33" s="61"/>
      <c r="K33" s="51">
        <v>2724.79</v>
      </c>
      <c r="L33" s="62">
        <f t="shared" si="0"/>
        <v>545.39431545236187</v>
      </c>
      <c r="M33" s="61"/>
      <c r="N33" s="51">
        <v>951.96</v>
      </c>
      <c r="O33" s="62">
        <f t="shared" si="1"/>
        <v>190.54443554843874</v>
      </c>
      <c r="P33" s="61"/>
      <c r="Q33" s="51">
        <v>1772.83</v>
      </c>
      <c r="R33" s="62">
        <f t="shared" si="2"/>
        <v>354.84987990392312</v>
      </c>
      <c r="S33" s="61"/>
      <c r="T33" s="53">
        <v>2.8919282322786673E-2</v>
      </c>
      <c r="U33" s="53">
        <v>0</v>
      </c>
      <c r="V33" s="53">
        <v>0.52197571326526315</v>
      </c>
      <c r="W33" s="53">
        <v>0.30232362704315308</v>
      </c>
      <c r="X33" s="53">
        <v>0.12768393629984454</v>
      </c>
      <c r="Y33" s="53">
        <v>1.9097441068952475E-2</v>
      </c>
      <c r="Z33" s="63">
        <f t="shared" si="3"/>
        <v>0.34937004319598941</v>
      </c>
      <c r="AA33" s="53">
        <v>0</v>
      </c>
      <c r="AB33" s="53">
        <v>0</v>
      </c>
      <c r="AC33" s="53">
        <v>1</v>
      </c>
      <c r="AD33" s="55">
        <f t="shared" si="4"/>
        <v>0.65062995680401059</v>
      </c>
      <c r="AE33" s="56"/>
    </row>
    <row r="34" spans="1:31" s="29" customFormat="1" ht="20.100000000000001" customHeight="1" x14ac:dyDescent="0.3">
      <c r="A34" s="21"/>
      <c r="B34" s="57">
        <v>18</v>
      </c>
      <c r="C34" s="58">
        <v>2</v>
      </c>
      <c r="D34" s="59" t="s">
        <v>52</v>
      </c>
      <c r="E34" s="49">
        <v>139488</v>
      </c>
      <c r="F34" s="49">
        <v>28699</v>
      </c>
      <c r="G34" s="49">
        <v>0</v>
      </c>
      <c r="H34" s="49">
        <v>398718</v>
      </c>
      <c r="I34" s="49">
        <v>398718</v>
      </c>
      <c r="J34" s="61"/>
      <c r="K34" s="51">
        <v>187365.34</v>
      </c>
      <c r="L34" s="62">
        <f t="shared" si="0"/>
        <v>469.91944181100428</v>
      </c>
      <c r="M34" s="61"/>
      <c r="N34" s="51">
        <v>55465.760000000002</v>
      </c>
      <c r="O34" s="62">
        <f t="shared" si="1"/>
        <v>139.11024834594878</v>
      </c>
      <c r="P34" s="61"/>
      <c r="Q34" s="51">
        <v>131899.58000000002</v>
      </c>
      <c r="R34" s="62">
        <f t="shared" si="2"/>
        <v>330.80919346505556</v>
      </c>
      <c r="S34" s="61">
        <v>1</v>
      </c>
      <c r="T34" s="53">
        <v>3.9608940723069509E-2</v>
      </c>
      <c r="U34" s="53">
        <v>0</v>
      </c>
      <c r="V34" s="53">
        <v>9.6441480293427861E-2</v>
      </c>
      <c r="W34" s="53">
        <v>0.40496389123668369</v>
      </c>
      <c r="X34" s="53">
        <v>0.44730298476032782</v>
      </c>
      <c r="Y34" s="53">
        <v>1.1682702986491125E-2</v>
      </c>
      <c r="Z34" s="63">
        <f t="shared" si="3"/>
        <v>0.29602999145946635</v>
      </c>
      <c r="AA34" s="53">
        <v>0</v>
      </c>
      <c r="AB34" s="53">
        <v>1.4412479554521706E-4</v>
      </c>
      <c r="AC34" s="53">
        <v>0.99985587520445474</v>
      </c>
      <c r="AD34" s="55">
        <f t="shared" si="4"/>
        <v>0.70397000854053382</v>
      </c>
      <c r="AE34" s="56"/>
    </row>
    <row r="35" spans="1:31" s="29" customFormat="1" ht="20.100000000000001" customHeight="1" x14ac:dyDescent="0.3">
      <c r="A35" s="21"/>
      <c r="B35" s="57">
        <v>775</v>
      </c>
      <c r="C35" s="58">
        <v>8</v>
      </c>
      <c r="D35" s="59" t="s">
        <v>148</v>
      </c>
      <c r="E35" s="49">
        <v>2083</v>
      </c>
      <c r="F35" s="49">
        <v>15</v>
      </c>
      <c r="G35" s="49">
        <v>863</v>
      </c>
      <c r="H35" s="49">
        <v>2662</v>
      </c>
      <c r="I35" s="49">
        <v>3022</v>
      </c>
      <c r="J35" s="61"/>
      <c r="K35" s="51">
        <v>1041.98</v>
      </c>
      <c r="L35" s="62">
        <f t="shared" si="0"/>
        <v>344.79814692256781</v>
      </c>
      <c r="M35" s="61"/>
      <c r="N35" s="51">
        <v>187.63</v>
      </c>
      <c r="O35" s="62">
        <f t="shared" si="1"/>
        <v>62.088021178027795</v>
      </c>
      <c r="P35" s="61"/>
      <c r="Q35" s="51">
        <v>854.35</v>
      </c>
      <c r="R35" s="62">
        <f t="shared" si="2"/>
        <v>282.71012574454005</v>
      </c>
      <c r="S35" s="61">
        <v>3</v>
      </c>
      <c r="T35" s="53">
        <v>7.8185791184778558E-2</v>
      </c>
      <c r="U35" s="53">
        <v>0</v>
      </c>
      <c r="V35" s="53">
        <v>0</v>
      </c>
      <c r="W35" s="53">
        <v>0.92181420881522147</v>
      </c>
      <c r="X35" s="53">
        <v>0</v>
      </c>
      <c r="Y35" s="53">
        <v>0</v>
      </c>
      <c r="Z35" s="63">
        <f t="shared" si="3"/>
        <v>0.18007063475306628</v>
      </c>
      <c r="AA35" s="53">
        <v>0</v>
      </c>
      <c r="AB35" s="53">
        <v>0</v>
      </c>
      <c r="AC35" s="53">
        <v>1</v>
      </c>
      <c r="AD35" s="55">
        <f t="shared" si="4"/>
        <v>0.81992936524693372</v>
      </c>
      <c r="AE35" s="56"/>
    </row>
    <row r="36" spans="1:31" s="29" customFormat="1" ht="20.100000000000001" customHeight="1" x14ac:dyDescent="0.3">
      <c r="A36" s="21"/>
      <c r="B36" s="57">
        <v>277</v>
      </c>
      <c r="C36" s="58">
        <v>9</v>
      </c>
      <c r="D36" s="59" t="s">
        <v>53</v>
      </c>
      <c r="E36" s="49">
        <v>1408</v>
      </c>
      <c r="F36" s="49">
        <v>0</v>
      </c>
      <c r="G36" s="49">
        <v>445</v>
      </c>
      <c r="H36" s="49">
        <v>3430</v>
      </c>
      <c r="I36" s="49">
        <v>3615</v>
      </c>
      <c r="J36" s="61"/>
      <c r="K36" s="51">
        <v>679.25941863264325</v>
      </c>
      <c r="L36" s="62">
        <f t="shared" si="0"/>
        <v>187.90025411691377</v>
      </c>
      <c r="M36" s="61"/>
      <c r="N36" s="51">
        <v>253.59153490611453</v>
      </c>
      <c r="O36" s="62">
        <f t="shared" si="1"/>
        <v>70.149802187030303</v>
      </c>
      <c r="P36" s="61">
        <v>6</v>
      </c>
      <c r="Q36" s="51">
        <v>425.66788372652866</v>
      </c>
      <c r="R36" s="62">
        <f t="shared" si="2"/>
        <v>117.75045192988345</v>
      </c>
      <c r="S36" s="61"/>
      <c r="T36" s="53">
        <v>7.4529301646433968E-2</v>
      </c>
      <c r="U36" s="53">
        <v>0</v>
      </c>
      <c r="V36" s="53">
        <v>9.8583732336552876E-2</v>
      </c>
      <c r="W36" s="53">
        <v>0.782051084550349</v>
      </c>
      <c r="X36" s="53">
        <v>4.4835881466664243E-2</v>
      </c>
      <c r="Y36" s="53">
        <v>0</v>
      </c>
      <c r="Z36" s="63">
        <f t="shared" si="3"/>
        <v>0.37333532366264</v>
      </c>
      <c r="AA36" s="53">
        <v>0</v>
      </c>
      <c r="AB36" s="53">
        <v>0</v>
      </c>
      <c r="AC36" s="53">
        <v>1</v>
      </c>
      <c r="AD36" s="55">
        <f t="shared" si="4"/>
        <v>0.62666467633735989</v>
      </c>
      <c r="AE36" s="56"/>
    </row>
    <row r="37" spans="1:31" s="29" customFormat="1" ht="20.100000000000001" customHeight="1" x14ac:dyDescent="0.3">
      <c r="A37" s="21"/>
      <c r="B37" s="57">
        <v>212</v>
      </c>
      <c r="C37" s="58">
        <v>7</v>
      </c>
      <c r="D37" s="59" t="s">
        <v>54</v>
      </c>
      <c r="E37" s="49">
        <v>5484</v>
      </c>
      <c r="F37" s="49">
        <v>0</v>
      </c>
      <c r="G37" s="49">
        <v>0</v>
      </c>
      <c r="H37" s="49">
        <v>10404</v>
      </c>
      <c r="I37" s="49">
        <v>10404</v>
      </c>
      <c r="J37" s="61"/>
      <c r="K37" s="51">
        <v>2441.12</v>
      </c>
      <c r="L37" s="62">
        <f t="shared" si="0"/>
        <v>234.63283352556709</v>
      </c>
      <c r="M37" s="61"/>
      <c r="N37" s="51">
        <v>776.4</v>
      </c>
      <c r="O37" s="62">
        <f t="shared" si="1"/>
        <v>74.625144175317189</v>
      </c>
      <c r="P37" s="61"/>
      <c r="Q37" s="51">
        <v>1664.72</v>
      </c>
      <c r="R37" s="62">
        <f t="shared" si="2"/>
        <v>160.0076893502499</v>
      </c>
      <c r="S37" s="61"/>
      <c r="T37" s="53">
        <v>7.3840803709428124E-2</v>
      </c>
      <c r="U37" s="53">
        <v>0</v>
      </c>
      <c r="V37" s="53">
        <v>0.26635754765584752</v>
      </c>
      <c r="W37" s="53">
        <v>0.65980164863472435</v>
      </c>
      <c r="X37" s="53">
        <v>0</v>
      </c>
      <c r="Y37" s="53">
        <v>0</v>
      </c>
      <c r="Z37" s="63">
        <f t="shared" si="3"/>
        <v>0.31805073081208624</v>
      </c>
      <c r="AA37" s="53">
        <v>0</v>
      </c>
      <c r="AB37" s="53">
        <v>5.8448267576529387E-3</v>
      </c>
      <c r="AC37" s="53">
        <v>0.99415517324234703</v>
      </c>
      <c r="AD37" s="55">
        <f t="shared" si="4"/>
        <v>0.68194926918791376</v>
      </c>
      <c r="AE37" s="56"/>
    </row>
    <row r="38" spans="1:31" s="29" customFormat="1" ht="20.100000000000001" customHeight="1" x14ac:dyDescent="0.3">
      <c r="A38" s="21"/>
      <c r="B38" s="57">
        <v>527</v>
      </c>
      <c r="C38" s="58">
        <v>9</v>
      </c>
      <c r="D38" s="59" t="s">
        <v>55</v>
      </c>
      <c r="E38" s="49">
        <v>2170</v>
      </c>
      <c r="F38" s="49">
        <v>0</v>
      </c>
      <c r="G38" s="49">
        <v>992</v>
      </c>
      <c r="H38" s="49">
        <v>2518</v>
      </c>
      <c r="I38" s="49">
        <v>2931</v>
      </c>
      <c r="J38" s="61"/>
      <c r="K38" s="51">
        <v>1568.3978582467041</v>
      </c>
      <c r="L38" s="62">
        <f t="shared" si="0"/>
        <v>535.10674112818288</v>
      </c>
      <c r="M38" s="61"/>
      <c r="N38" s="51">
        <v>848.65329298926054</v>
      </c>
      <c r="O38" s="62">
        <f t="shared" si="1"/>
        <v>289.54394165447303</v>
      </c>
      <c r="P38" s="61" t="s">
        <v>152</v>
      </c>
      <c r="Q38" s="51">
        <v>719.74456525744358</v>
      </c>
      <c r="R38" s="62">
        <f t="shared" si="2"/>
        <v>245.56279947370984</v>
      </c>
      <c r="S38" s="61"/>
      <c r="T38" s="53">
        <v>1.6343541131084164E-2</v>
      </c>
      <c r="U38" s="53">
        <v>0</v>
      </c>
      <c r="V38" s="53">
        <v>9.7802012536408484E-3</v>
      </c>
      <c r="W38" s="53">
        <v>0.60674033622529333</v>
      </c>
      <c r="X38" s="53">
        <v>0.36713592138998169</v>
      </c>
      <c r="Y38" s="53">
        <v>0</v>
      </c>
      <c r="Z38" s="63">
        <f t="shared" si="3"/>
        <v>0.54109567194765318</v>
      </c>
      <c r="AA38" s="53">
        <v>0</v>
      </c>
      <c r="AB38" s="53">
        <v>0</v>
      </c>
      <c r="AC38" s="53">
        <v>1</v>
      </c>
      <c r="AD38" s="55">
        <f t="shared" si="4"/>
        <v>0.45890432805234677</v>
      </c>
      <c r="AE38" s="56"/>
    </row>
    <row r="39" spans="1:31" s="29" customFormat="1" ht="20.100000000000001" customHeight="1" x14ac:dyDescent="0.3">
      <c r="A39" s="21"/>
      <c r="B39" s="57">
        <v>389</v>
      </c>
      <c r="C39" s="58">
        <v>7</v>
      </c>
      <c r="D39" s="59" t="s">
        <v>56</v>
      </c>
      <c r="E39" s="49">
        <v>7409</v>
      </c>
      <c r="F39" s="49">
        <v>0</v>
      </c>
      <c r="G39" s="49">
        <v>0</v>
      </c>
      <c r="H39" s="49">
        <v>15892</v>
      </c>
      <c r="I39" s="49">
        <v>15892</v>
      </c>
      <c r="J39" s="61"/>
      <c r="K39" s="51">
        <v>4831.25</v>
      </c>
      <c r="L39" s="62">
        <f t="shared" ref="L39:L70" si="5">K39*1000/I39</f>
        <v>304.00515982884468</v>
      </c>
      <c r="M39" s="61"/>
      <c r="N39" s="51">
        <v>1749.31</v>
      </c>
      <c r="O39" s="62">
        <f t="shared" ref="O39:O70" si="6">N39*1000/I39</f>
        <v>110.07488044299018</v>
      </c>
      <c r="P39" s="61"/>
      <c r="Q39" s="51">
        <v>3081.94</v>
      </c>
      <c r="R39" s="62">
        <f t="shared" ref="R39:R70" si="7">Q39*1000/I39</f>
        <v>193.9302793858545</v>
      </c>
      <c r="S39" s="61"/>
      <c r="T39" s="53">
        <v>5.0054021299826792E-2</v>
      </c>
      <c r="U39" s="53">
        <v>0</v>
      </c>
      <c r="V39" s="53">
        <v>5.6628041913668818E-2</v>
      </c>
      <c r="W39" s="53">
        <v>0.5939999199684447</v>
      </c>
      <c r="X39" s="53">
        <v>0.2993180168180597</v>
      </c>
      <c r="Y39" s="53">
        <v>0</v>
      </c>
      <c r="Z39" s="63">
        <f t="shared" ref="Z39:Z70" si="8">N39/K39</f>
        <v>0.362082276843467</v>
      </c>
      <c r="AA39" s="53">
        <v>0</v>
      </c>
      <c r="AB39" s="53">
        <v>1.6541529036905325E-2</v>
      </c>
      <c r="AC39" s="53">
        <v>0.98345847096309469</v>
      </c>
      <c r="AD39" s="55">
        <f t="shared" ref="AD39:AD70" si="9">Q39/K39</f>
        <v>0.63791772315653295</v>
      </c>
      <c r="AE39" s="56"/>
    </row>
    <row r="40" spans="1:31" s="29" customFormat="1" ht="20.100000000000001" customHeight="1" x14ac:dyDescent="0.3">
      <c r="A40" s="21"/>
      <c r="B40" s="57">
        <v>183</v>
      </c>
      <c r="C40" s="58">
        <v>4</v>
      </c>
      <c r="D40" s="59" t="s">
        <v>57</v>
      </c>
      <c r="E40" s="49">
        <v>60843</v>
      </c>
      <c r="F40" s="49">
        <v>15133</v>
      </c>
      <c r="G40" s="49">
        <v>1200</v>
      </c>
      <c r="H40" s="49">
        <v>161531</v>
      </c>
      <c r="I40" s="49">
        <v>162031</v>
      </c>
      <c r="J40" s="61"/>
      <c r="K40" s="51">
        <v>70835.44</v>
      </c>
      <c r="L40" s="62">
        <f t="shared" si="5"/>
        <v>437.1721460708136</v>
      </c>
      <c r="M40" s="61"/>
      <c r="N40" s="51">
        <v>30237.26</v>
      </c>
      <c r="O40" s="62">
        <f t="shared" si="6"/>
        <v>186.61404299177318</v>
      </c>
      <c r="P40" s="61"/>
      <c r="Q40" s="51">
        <v>40598.18</v>
      </c>
      <c r="R40" s="62">
        <f t="shared" si="7"/>
        <v>250.55810307904042</v>
      </c>
      <c r="S40" s="61"/>
      <c r="T40" s="53">
        <v>2.9435206761459207E-2</v>
      </c>
      <c r="U40" s="53">
        <v>1.4531739979085406E-3</v>
      </c>
      <c r="V40" s="53">
        <v>7.6554224820635203E-2</v>
      </c>
      <c r="W40" s="53">
        <v>0.54397885258121936</v>
      </c>
      <c r="X40" s="53">
        <v>0.33808850405096236</v>
      </c>
      <c r="Y40" s="53">
        <v>1.0490037787815432E-2</v>
      </c>
      <c r="Z40" s="63">
        <f t="shared" si="8"/>
        <v>0.4268662692008407</v>
      </c>
      <c r="AA40" s="53">
        <v>0</v>
      </c>
      <c r="AB40" s="53">
        <v>1.4222312428783753E-3</v>
      </c>
      <c r="AC40" s="53">
        <v>0.99857776875712168</v>
      </c>
      <c r="AD40" s="55">
        <f t="shared" si="9"/>
        <v>0.5731337307991593</v>
      </c>
      <c r="AE40" s="56"/>
    </row>
    <row r="41" spans="1:31" s="29" customFormat="1" ht="20.100000000000001" customHeight="1" x14ac:dyDescent="0.3">
      <c r="A41" s="21"/>
      <c r="B41" s="57">
        <v>555</v>
      </c>
      <c r="C41" s="58">
        <v>7</v>
      </c>
      <c r="D41" s="59" t="s">
        <v>58</v>
      </c>
      <c r="E41" s="49">
        <v>5299</v>
      </c>
      <c r="F41" s="49">
        <v>71</v>
      </c>
      <c r="G41" s="49">
        <v>1395</v>
      </c>
      <c r="H41" s="49">
        <v>9804</v>
      </c>
      <c r="I41" s="49">
        <v>10385</v>
      </c>
      <c r="J41" s="61"/>
      <c r="K41" s="51">
        <v>4718.5600000000004</v>
      </c>
      <c r="L41" s="62">
        <f t="shared" si="5"/>
        <v>454.36302359171884</v>
      </c>
      <c r="M41" s="61"/>
      <c r="N41" s="51">
        <v>1395.83</v>
      </c>
      <c r="O41" s="62">
        <f t="shared" si="6"/>
        <v>134.4082811747713</v>
      </c>
      <c r="P41" s="61"/>
      <c r="Q41" s="51">
        <v>3322.73</v>
      </c>
      <c r="R41" s="62">
        <f t="shared" si="7"/>
        <v>319.95474241694751</v>
      </c>
      <c r="S41" s="61"/>
      <c r="T41" s="53">
        <v>3.8700987942657777E-2</v>
      </c>
      <c r="U41" s="53">
        <v>0</v>
      </c>
      <c r="V41" s="53">
        <v>0.205827357199659</v>
      </c>
      <c r="W41" s="53">
        <v>0.75547165485768331</v>
      </c>
      <c r="X41" s="53">
        <v>0</v>
      </c>
      <c r="Y41" s="53">
        <v>0</v>
      </c>
      <c r="Z41" s="63">
        <f t="shared" si="8"/>
        <v>0.29581694415245324</v>
      </c>
      <c r="AA41" s="53">
        <v>0</v>
      </c>
      <c r="AB41" s="53">
        <v>1.5679877690934864E-3</v>
      </c>
      <c r="AC41" s="53">
        <v>0.9984320122309065</v>
      </c>
      <c r="AD41" s="55">
        <f t="shared" si="9"/>
        <v>0.7041830558475467</v>
      </c>
      <c r="AE41" s="56"/>
    </row>
    <row r="42" spans="1:31" s="29" customFormat="1" ht="20.100000000000001" customHeight="1" x14ac:dyDescent="0.3">
      <c r="A42" s="21"/>
      <c r="B42" s="57">
        <v>36</v>
      </c>
      <c r="C42" s="58">
        <v>3</v>
      </c>
      <c r="D42" s="59" t="s">
        <v>59</v>
      </c>
      <c r="E42" s="49">
        <v>30859</v>
      </c>
      <c r="F42" s="49">
        <v>26805</v>
      </c>
      <c r="G42" s="49">
        <v>0</v>
      </c>
      <c r="H42" s="49">
        <v>131000</v>
      </c>
      <c r="I42" s="49">
        <v>131000</v>
      </c>
      <c r="J42" s="61"/>
      <c r="K42" s="51">
        <v>56959.49</v>
      </c>
      <c r="L42" s="62">
        <f t="shared" si="5"/>
        <v>434.80526717557251</v>
      </c>
      <c r="M42" s="61"/>
      <c r="N42" s="51">
        <v>28402.89</v>
      </c>
      <c r="O42" s="62">
        <f t="shared" si="6"/>
        <v>216.81595419847329</v>
      </c>
      <c r="P42" s="61"/>
      <c r="Q42" s="51">
        <v>28556.6</v>
      </c>
      <c r="R42" s="62">
        <f t="shared" si="7"/>
        <v>217.98931297709925</v>
      </c>
      <c r="S42" s="61"/>
      <c r="T42" s="53">
        <v>2.5413259002869074E-2</v>
      </c>
      <c r="U42" s="53">
        <v>0</v>
      </c>
      <c r="V42" s="53">
        <v>9.8551238976033781E-2</v>
      </c>
      <c r="W42" s="53">
        <v>0.25009849349837288</v>
      </c>
      <c r="X42" s="53">
        <v>0.61748716415829508</v>
      </c>
      <c r="Y42" s="53">
        <v>8.4498443644291134E-3</v>
      </c>
      <c r="Z42" s="63">
        <f t="shared" si="8"/>
        <v>0.49865070772227771</v>
      </c>
      <c r="AA42" s="53">
        <v>0</v>
      </c>
      <c r="AB42" s="53">
        <v>0</v>
      </c>
      <c r="AC42" s="53">
        <v>1</v>
      </c>
      <c r="AD42" s="55">
        <f t="shared" si="9"/>
        <v>0.50134929227772229</v>
      </c>
      <c r="AE42" s="56"/>
    </row>
    <row r="43" spans="1:31" s="29" customFormat="1" ht="20.100000000000001" customHeight="1" x14ac:dyDescent="0.3">
      <c r="A43" s="21"/>
      <c r="B43" s="57">
        <v>786</v>
      </c>
      <c r="C43" s="58">
        <v>7</v>
      </c>
      <c r="D43" s="59" t="s">
        <v>60</v>
      </c>
      <c r="E43" s="49">
        <v>19623</v>
      </c>
      <c r="F43" s="49">
        <v>1307</v>
      </c>
      <c r="G43" s="49">
        <v>2051</v>
      </c>
      <c r="H43" s="49">
        <v>45608</v>
      </c>
      <c r="I43" s="49">
        <v>46463</v>
      </c>
      <c r="J43" s="61"/>
      <c r="K43" s="51">
        <v>20569.759999999998</v>
      </c>
      <c r="L43" s="62">
        <f t="shared" si="5"/>
        <v>442.71269612379746</v>
      </c>
      <c r="M43" s="61"/>
      <c r="N43" s="51">
        <v>5888.22</v>
      </c>
      <c r="O43" s="62">
        <f t="shared" si="6"/>
        <v>126.7292254051611</v>
      </c>
      <c r="P43" s="61"/>
      <c r="Q43" s="51">
        <v>14681.54</v>
      </c>
      <c r="R43" s="62">
        <f t="shared" si="7"/>
        <v>315.98347071863634</v>
      </c>
      <c r="S43" s="61"/>
      <c r="T43" s="53">
        <v>4.2678432531393189E-2</v>
      </c>
      <c r="U43" s="53">
        <v>0</v>
      </c>
      <c r="V43" s="53">
        <v>0.13975870466796417</v>
      </c>
      <c r="W43" s="53">
        <v>0.66024027634837013</v>
      </c>
      <c r="X43" s="53">
        <v>0.15732258645227251</v>
      </c>
      <c r="Y43" s="53">
        <v>0</v>
      </c>
      <c r="Z43" s="63">
        <f t="shared" si="8"/>
        <v>0.28625613521985677</v>
      </c>
      <c r="AA43" s="53">
        <v>0</v>
      </c>
      <c r="AB43" s="53">
        <v>4.0554328769325286E-3</v>
      </c>
      <c r="AC43" s="53">
        <v>0.99594456712306745</v>
      </c>
      <c r="AD43" s="55">
        <f t="shared" si="9"/>
        <v>0.7137438647801434</v>
      </c>
      <c r="AE43" s="56"/>
    </row>
    <row r="44" spans="1:31" s="29" customFormat="1" ht="20.100000000000001" customHeight="1" x14ac:dyDescent="0.3">
      <c r="A44" s="21"/>
      <c r="B44" s="57">
        <v>1</v>
      </c>
      <c r="C44" s="58">
        <v>1</v>
      </c>
      <c r="D44" s="59" t="s">
        <v>61</v>
      </c>
      <c r="E44" s="49">
        <v>179493</v>
      </c>
      <c r="F44" s="49">
        <v>49163</v>
      </c>
      <c r="G44" s="49">
        <v>0</v>
      </c>
      <c r="H44" s="49">
        <v>601887</v>
      </c>
      <c r="I44" s="49">
        <v>601887</v>
      </c>
      <c r="J44" s="61"/>
      <c r="K44" s="51">
        <v>230844.85</v>
      </c>
      <c r="L44" s="62">
        <f t="shared" si="5"/>
        <v>383.5351984674864</v>
      </c>
      <c r="M44" s="61"/>
      <c r="N44" s="51">
        <v>125781.73</v>
      </c>
      <c r="O44" s="62">
        <f t="shared" si="6"/>
        <v>208.9789777815437</v>
      </c>
      <c r="P44" s="61"/>
      <c r="Q44" s="51">
        <v>105063.12</v>
      </c>
      <c r="R44" s="62">
        <f t="shared" si="7"/>
        <v>174.55622068594272</v>
      </c>
      <c r="S44" s="61">
        <v>1</v>
      </c>
      <c r="T44" s="53">
        <v>2.6366309320121455E-2</v>
      </c>
      <c r="U44" s="53">
        <v>1.4357411048488522E-3</v>
      </c>
      <c r="V44" s="53">
        <v>8.0356821296701825E-2</v>
      </c>
      <c r="W44" s="53">
        <v>0.38908464687200595</v>
      </c>
      <c r="X44" s="53">
        <v>0.49692828998297289</v>
      </c>
      <c r="Y44" s="53">
        <v>5.8281914233490034E-3</v>
      </c>
      <c r="Z44" s="63">
        <f t="shared" si="8"/>
        <v>0.54487561667500917</v>
      </c>
      <c r="AA44" s="53">
        <v>0</v>
      </c>
      <c r="AB44" s="53">
        <v>1.6324472374321265E-3</v>
      </c>
      <c r="AC44" s="53">
        <v>0.99836755276256794</v>
      </c>
      <c r="AD44" s="55">
        <f t="shared" si="9"/>
        <v>0.45512438332499078</v>
      </c>
      <c r="AE44" s="56"/>
    </row>
    <row r="45" spans="1:31" s="29" customFormat="1" ht="20.100000000000001" customHeight="1" x14ac:dyDescent="0.3">
      <c r="A45" s="21"/>
      <c r="B45" s="57">
        <v>172</v>
      </c>
      <c r="C45" s="58">
        <v>1</v>
      </c>
      <c r="D45" s="59" t="s">
        <v>62</v>
      </c>
      <c r="E45" s="49">
        <v>181029</v>
      </c>
      <c r="F45" s="49">
        <v>51586</v>
      </c>
      <c r="G45" s="49">
        <v>0</v>
      </c>
      <c r="H45" s="49">
        <v>584026</v>
      </c>
      <c r="I45" s="49">
        <v>584026</v>
      </c>
      <c r="J45" s="61"/>
      <c r="K45" s="51">
        <v>246745.83</v>
      </c>
      <c r="L45" s="62">
        <f t="shared" si="5"/>
        <v>422.49117333817333</v>
      </c>
      <c r="M45" s="61"/>
      <c r="N45" s="51">
        <v>102527.65</v>
      </c>
      <c r="O45" s="62">
        <f t="shared" si="6"/>
        <v>175.55322879460846</v>
      </c>
      <c r="P45" s="61"/>
      <c r="Q45" s="51">
        <v>144218.18</v>
      </c>
      <c r="R45" s="62">
        <f t="shared" si="7"/>
        <v>246.93794454356484</v>
      </c>
      <c r="S45" s="61">
        <v>1</v>
      </c>
      <c r="T45" s="53">
        <v>3.1386460140264603E-2</v>
      </c>
      <c r="U45" s="53">
        <v>1.0953142883895223E-4</v>
      </c>
      <c r="V45" s="53">
        <v>9.3086401570698252E-2</v>
      </c>
      <c r="W45" s="53">
        <v>0.38169449899612445</v>
      </c>
      <c r="X45" s="53">
        <v>0.48543197859309173</v>
      </c>
      <c r="Y45" s="53">
        <v>8.2911292709820245E-3</v>
      </c>
      <c r="Z45" s="63">
        <f t="shared" si="8"/>
        <v>0.41551928152139389</v>
      </c>
      <c r="AA45" s="53">
        <v>0</v>
      </c>
      <c r="AB45" s="53">
        <v>2.9560073494201635E-3</v>
      </c>
      <c r="AC45" s="53">
        <v>0.99704399265057986</v>
      </c>
      <c r="AD45" s="55">
        <f t="shared" si="9"/>
        <v>0.58448071847860605</v>
      </c>
      <c r="AE45" s="56"/>
    </row>
    <row r="46" spans="1:31" s="29" customFormat="1" ht="20.100000000000001" customHeight="1" x14ac:dyDescent="0.3">
      <c r="A46" s="21"/>
      <c r="B46" s="57">
        <v>550</v>
      </c>
      <c r="C46" s="58">
        <v>7</v>
      </c>
      <c r="D46" s="59" t="s">
        <v>63</v>
      </c>
      <c r="E46" s="49">
        <v>3684</v>
      </c>
      <c r="F46" s="49">
        <v>0</v>
      </c>
      <c r="G46" s="49">
        <v>1864</v>
      </c>
      <c r="H46" s="49">
        <v>4078</v>
      </c>
      <c r="I46" s="49">
        <v>4855</v>
      </c>
      <c r="J46" s="61"/>
      <c r="K46" s="51">
        <v>2062.6799999999998</v>
      </c>
      <c r="L46" s="62">
        <f t="shared" si="5"/>
        <v>424.8568486096807</v>
      </c>
      <c r="M46" s="61"/>
      <c r="N46" s="51">
        <v>519.02</v>
      </c>
      <c r="O46" s="62">
        <f t="shared" si="6"/>
        <v>106.90422245108135</v>
      </c>
      <c r="P46" s="61"/>
      <c r="Q46" s="51">
        <v>1543.6599999999999</v>
      </c>
      <c r="R46" s="62">
        <f t="shared" si="7"/>
        <v>317.95262615859934</v>
      </c>
      <c r="S46" s="61"/>
      <c r="T46" s="53">
        <v>4.329312935917691E-2</v>
      </c>
      <c r="U46" s="53">
        <v>0</v>
      </c>
      <c r="V46" s="53">
        <v>3.2754036453315864E-3</v>
      </c>
      <c r="W46" s="53">
        <v>0.9120650456629803</v>
      </c>
      <c r="X46" s="53">
        <v>0</v>
      </c>
      <c r="Y46" s="53">
        <v>4.1366421332511269E-2</v>
      </c>
      <c r="Z46" s="63">
        <f t="shared" si="8"/>
        <v>0.25162410068454633</v>
      </c>
      <c r="AA46" s="53">
        <v>0</v>
      </c>
      <c r="AB46" s="53">
        <v>1.515877848749077E-3</v>
      </c>
      <c r="AC46" s="53">
        <v>0.99848412215125093</v>
      </c>
      <c r="AD46" s="55">
        <f t="shared" si="9"/>
        <v>0.74837589931545367</v>
      </c>
      <c r="AE46" s="56"/>
    </row>
    <row r="47" spans="1:31" s="29" customFormat="1" ht="20.100000000000001" customHeight="1" x14ac:dyDescent="0.3">
      <c r="A47" s="21"/>
      <c r="B47" s="57">
        <v>249</v>
      </c>
      <c r="C47" s="58">
        <v>7</v>
      </c>
      <c r="D47" s="59" t="s">
        <v>64</v>
      </c>
      <c r="E47" s="49">
        <v>9866</v>
      </c>
      <c r="F47" s="49">
        <v>1044</v>
      </c>
      <c r="G47" s="49">
        <v>150</v>
      </c>
      <c r="H47" s="49">
        <v>21925</v>
      </c>
      <c r="I47" s="49">
        <v>21988</v>
      </c>
      <c r="J47" s="61"/>
      <c r="K47" s="51">
        <v>9456.26</v>
      </c>
      <c r="L47" s="62">
        <f t="shared" si="5"/>
        <v>430.06458068037114</v>
      </c>
      <c r="M47" s="61"/>
      <c r="N47" s="51">
        <v>1622.54</v>
      </c>
      <c r="O47" s="62">
        <f t="shared" si="6"/>
        <v>73.792068400945965</v>
      </c>
      <c r="P47" s="61"/>
      <c r="Q47" s="51">
        <v>7833.72</v>
      </c>
      <c r="R47" s="62">
        <f t="shared" si="7"/>
        <v>356.27251227942514</v>
      </c>
      <c r="S47" s="61"/>
      <c r="T47" s="53">
        <v>7.4457332330789994E-2</v>
      </c>
      <c r="U47" s="53">
        <v>0</v>
      </c>
      <c r="V47" s="53">
        <v>7.7039703181431579E-2</v>
      </c>
      <c r="W47" s="53">
        <v>0.80761029003907459</v>
      </c>
      <c r="X47" s="53">
        <v>0</v>
      </c>
      <c r="Y47" s="53">
        <v>4.0892674448703883E-2</v>
      </c>
      <c r="Z47" s="63">
        <f t="shared" si="8"/>
        <v>0.17158369164976428</v>
      </c>
      <c r="AA47" s="53">
        <v>0</v>
      </c>
      <c r="AB47" s="53">
        <v>1.9913910632496438E-4</v>
      </c>
      <c r="AC47" s="53">
        <v>0.99980086089367504</v>
      </c>
      <c r="AD47" s="55">
        <f t="shared" si="9"/>
        <v>0.82841630835023572</v>
      </c>
      <c r="AE47" s="56"/>
    </row>
    <row r="48" spans="1:31" s="29" customFormat="1" ht="20.100000000000001" customHeight="1" x14ac:dyDescent="0.3">
      <c r="A48" s="21"/>
      <c r="B48" s="57">
        <v>369</v>
      </c>
      <c r="C48" s="58">
        <v>9</v>
      </c>
      <c r="D48" s="59" t="s">
        <v>65</v>
      </c>
      <c r="E48" s="49">
        <v>4417</v>
      </c>
      <c r="F48" s="49">
        <v>68</v>
      </c>
      <c r="G48" s="49">
        <v>2874</v>
      </c>
      <c r="H48" s="49">
        <v>3343</v>
      </c>
      <c r="I48" s="49">
        <v>4541</v>
      </c>
      <c r="J48" s="61"/>
      <c r="K48" s="51">
        <v>2499.1775841666667</v>
      </c>
      <c r="L48" s="62">
        <f t="shared" si="5"/>
        <v>550.35841976803943</v>
      </c>
      <c r="M48" s="61"/>
      <c r="N48" s="51">
        <v>860.15206733333332</v>
      </c>
      <c r="O48" s="62">
        <f t="shared" si="6"/>
        <v>189.41908551714013</v>
      </c>
      <c r="P48" s="61">
        <v>6</v>
      </c>
      <c r="Q48" s="51">
        <v>1639.0255168333333</v>
      </c>
      <c r="R48" s="62">
        <f t="shared" si="7"/>
        <v>360.93933425089921</v>
      </c>
      <c r="S48" s="61"/>
      <c r="T48" s="53">
        <v>2.1414818029916714E-2</v>
      </c>
      <c r="U48" s="53">
        <v>0</v>
      </c>
      <c r="V48" s="53">
        <v>0.16276191770837892</v>
      </c>
      <c r="W48" s="53">
        <v>0.81582326426170437</v>
      </c>
      <c r="X48" s="53">
        <v>0</v>
      </c>
      <c r="Y48" s="53">
        <v>0</v>
      </c>
      <c r="Z48" s="63">
        <f t="shared" si="8"/>
        <v>0.34417404860813244</v>
      </c>
      <c r="AA48" s="53">
        <v>0</v>
      </c>
      <c r="AB48" s="53">
        <v>0</v>
      </c>
      <c r="AC48" s="53">
        <v>1</v>
      </c>
      <c r="AD48" s="55">
        <f t="shared" si="9"/>
        <v>0.6558259513918675</v>
      </c>
      <c r="AE48" s="56"/>
    </row>
    <row r="49" spans="1:31" s="29" customFormat="1" ht="20.100000000000001" customHeight="1" x14ac:dyDescent="0.3">
      <c r="A49" s="21"/>
      <c r="B49" s="57">
        <v>797</v>
      </c>
      <c r="C49" s="58">
        <v>8</v>
      </c>
      <c r="D49" s="59" t="s">
        <v>66</v>
      </c>
      <c r="E49" s="49">
        <v>445</v>
      </c>
      <c r="F49" s="49">
        <v>0</v>
      </c>
      <c r="G49" s="49">
        <v>221</v>
      </c>
      <c r="H49" s="49">
        <v>478</v>
      </c>
      <c r="I49" s="49">
        <v>570</v>
      </c>
      <c r="J49" s="61"/>
      <c r="K49" s="51">
        <v>177.97</v>
      </c>
      <c r="L49" s="62">
        <f t="shared" si="5"/>
        <v>312.22807017543857</v>
      </c>
      <c r="M49" s="61"/>
      <c r="N49" s="51">
        <v>28.2</v>
      </c>
      <c r="O49" s="62">
        <f t="shared" si="6"/>
        <v>49.473684210526315</v>
      </c>
      <c r="P49" s="61"/>
      <c r="Q49" s="51">
        <v>149.77000000000001</v>
      </c>
      <c r="R49" s="62">
        <f t="shared" si="7"/>
        <v>262.75438596491227</v>
      </c>
      <c r="S49" s="61">
        <v>3</v>
      </c>
      <c r="T49" s="53">
        <v>9.3262411347517726E-2</v>
      </c>
      <c r="U49" s="53">
        <v>0</v>
      </c>
      <c r="V49" s="53">
        <v>0</v>
      </c>
      <c r="W49" s="53">
        <v>0.90673758865248233</v>
      </c>
      <c r="X49" s="53">
        <v>0</v>
      </c>
      <c r="Y49" s="53">
        <v>0</v>
      </c>
      <c r="Z49" s="63">
        <f t="shared" si="8"/>
        <v>0.15845367196718549</v>
      </c>
      <c r="AA49" s="53">
        <v>0</v>
      </c>
      <c r="AB49" s="53">
        <v>3.7390665687387328E-3</v>
      </c>
      <c r="AC49" s="53">
        <v>0.99626093343126121</v>
      </c>
      <c r="AD49" s="55">
        <f t="shared" si="9"/>
        <v>0.84154632803281459</v>
      </c>
      <c r="AE49" s="56"/>
    </row>
    <row r="50" spans="1:31" s="29" customFormat="1" ht="20.100000000000001" customHeight="1" x14ac:dyDescent="0.3">
      <c r="A50" s="21"/>
      <c r="B50" s="57">
        <v>601</v>
      </c>
      <c r="C50" s="58">
        <v>4</v>
      </c>
      <c r="D50" s="59" t="s">
        <v>67</v>
      </c>
      <c r="E50" s="49">
        <v>35412</v>
      </c>
      <c r="F50" s="49">
        <v>3023</v>
      </c>
      <c r="G50" s="49">
        <v>7070</v>
      </c>
      <c r="H50" s="49">
        <v>75423</v>
      </c>
      <c r="I50" s="49">
        <v>78369</v>
      </c>
      <c r="J50" s="61"/>
      <c r="K50" s="51">
        <v>39633.31</v>
      </c>
      <c r="L50" s="62">
        <f t="shared" si="5"/>
        <v>505.72688180275367</v>
      </c>
      <c r="M50" s="61"/>
      <c r="N50" s="51">
        <v>13810.38</v>
      </c>
      <c r="O50" s="62">
        <f t="shared" si="6"/>
        <v>176.22248593193737</v>
      </c>
      <c r="P50" s="61"/>
      <c r="Q50" s="51">
        <v>25822.93</v>
      </c>
      <c r="R50" s="62">
        <f t="shared" si="7"/>
        <v>329.50439587081627</v>
      </c>
      <c r="S50" s="61"/>
      <c r="T50" s="53">
        <v>3.0091858442707588E-2</v>
      </c>
      <c r="U50" s="53">
        <v>0</v>
      </c>
      <c r="V50" s="53">
        <v>0.14981267713125923</v>
      </c>
      <c r="W50" s="53">
        <v>0.50787451178026966</v>
      </c>
      <c r="X50" s="53">
        <v>0.31222095264576361</v>
      </c>
      <c r="Y50" s="53">
        <v>0</v>
      </c>
      <c r="Z50" s="63">
        <f t="shared" si="8"/>
        <v>0.34845386368183734</v>
      </c>
      <c r="AA50" s="53">
        <v>0</v>
      </c>
      <c r="AB50" s="53">
        <v>6.9887499210972573E-3</v>
      </c>
      <c r="AC50" s="53">
        <v>0.99301125007890267</v>
      </c>
      <c r="AD50" s="55">
        <f t="shared" si="9"/>
        <v>0.65154613631816272</v>
      </c>
      <c r="AE50" s="56"/>
    </row>
    <row r="51" spans="1:31" ht="20.100000000000001" customHeight="1" x14ac:dyDescent="0.3">
      <c r="B51" s="57">
        <v>552</v>
      </c>
      <c r="C51" s="58">
        <v>9</v>
      </c>
      <c r="D51" s="59" t="s">
        <v>68</v>
      </c>
      <c r="E51" s="49">
        <v>1661</v>
      </c>
      <c r="F51" s="49">
        <v>28</v>
      </c>
      <c r="G51" s="49">
        <v>626</v>
      </c>
      <c r="H51" s="49">
        <v>2420</v>
      </c>
      <c r="I51" s="49">
        <v>2681</v>
      </c>
      <c r="J51" s="61"/>
      <c r="K51" s="51">
        <v>1069.32</v>
      </c>
      <c r="L51" s="62">
        <f t="shared" si="5"/>
        <v>398.85117493472586</v>
      </c>
      <c r="M51" s="61"/>
      <c r="N51" s="51">
        <v>264.13</v>
      </c>
      <c r="O51" s="62">
        <f t="shared" si="6"/>
        <v>98.519209250279744</v>
      </c>
      <c r="P51" s="61"/>
      <c r="Q51" s="51">
        <v>805.19</v>
      </c>
      <c r="R51" s="62">
        <f t="shared" si="7"/>
        <v>300.33196568444612</v>
      </c>
      <c r="S51" s="61"/>
      <c r="T51" s="53">
        <v>5.0467572786128047E-2</v>
      </c>
      <c r="U51" s="53">
        <v>1.8930072312876235E-3</v>
      </c>
      <c r="V51" s="53">
        <v>4.9975390905993261E-2</v>
      </c>
      <c r="W51" s="53">
        <v>0.83004581077499717</v>
      </c>
      <c r="X51" s="53">
        <v>6.761821830159391E-2</v>
      </c>
      <c r="Y51" s="53">
        <v>0</v>
      </c>
      <c r="Z51" s="63">
        <f t="shared" si="8"/>
        <v>0.24700744398309207</v>
      </c>
      <c r="AA51" s="53">
        <v>0</v>
      </c>
      <c r="AB51" s="53">
        <v>0</v>
      </c>
      <c r="AC51" s="53">
        <v>1</v>
      </c>
      <c r="AD51" s="55">
        <f t="shared" si="9"/>
        <v>0.75299255601690807</v>
      </c>
      <c r="AE51" s="56"/>
    </row>
    <row r="52" spans="1:31" s="29" customFormat="1" ht="20.100000000000001" customHeight="1" x14ac:dyDescent="0.3">
      <c r="A52" s="21"/>
      <c r="B52" s="57">
        <v>324</v>
      </c>
      <c r="C52" s="58">
        <v>4</v>
      </c>
      <c r="D52" s="59" t="s">
        <v>69</v>
      </c>
      <c r="E52" s="49">
        <v>47379</v>
      </c>
      <c r="F52" s="49">
        <v>8891</v>
      </c>
      <c r="G52" s="49">
        <v>0</v>
      </c>
      <c r="H52" s="49">
        <v>124848</v>
      </c>
      <c r="I52" s="49">
        <v>124848</v>
      </c>
      <c r="J52" s="61"/>
      <c r="K52" s="51">
        <v>46534.68</v>
      </c>
      <c r="L52" s="62">
        <f t="shared" si="5"/>
        <v>372.73068050749714</v>
      </c>
      <c r="M52" s="61"/>
      <c r="N52" s="51">
        <v>27731.52</v>
      </c>
      <c r="O52" s="62">
        <f t="shared" si="6"/>
        <v>222.12226066897347</v>
      </c>
      <c r="P52" s="61"/>
      <c r="Q52" s="51">
        <v>18803.16</v>
      </c>
      <c r="R52" s="62">
        <f t="shared" si="7"/>
        <v>150.60841983852364</v>
      </c>
      <c r="S52" s="61"/>
      <c r="T52" s="53">
        <v>2.4806069050668695E-2</v>
      </c>
      <c r="U52" s="53">
        <v>0</v>
      </c>
      <c r="V52" s="53">
        <v>0.11970458164572299</v>
      </c>
      <c r="W52" s="53">
        <v>0.29873587888438857</v>
      </c>
      <c r="X52" s="53">
        <v>0.54811600662351001</v>
      </c>
      <c r="Y52" s="53">
        <v>8.6374637957097201E-3</v>
      </c>
      <c r="Z52" s="63">
        <f t="shared" si="8"/>
        <v>0.59593232402156848</v>
      </c>
      <c r="AA52" s="53">
        <v>0</v>
      </c>
      <c r="AB52" s="53">
        <v>8.5623905769030323E-4</v>
      </c>
      <c r="AC52" s="53">
        <v>0.99914376094230972</v>
      </c>
      <c r="AD52" s="55">
        <f t="shared" si="9"/>
        <v>0.40406767597843157</v>
      </c>
      <c r="AE52" s="56"/>
    </row>
    <row r="53" spans="1:31" s="29" customFormat="1" ht="20.100000000000001" customHeight="1" x14ac:dyDescent="0.3">
      <c r="A53" s="21"/>
      <c r="B53" s="57">
        <v>414</v>
      </c>
      <c r="C53" s="58">
        <v>6</v>
      </c>
      <c r="D53" s="59" t="s">
        <v>70</v>
      </c>
      <c r="E53" s="49">
        <v>2775</v>
      </c>
      <c r="F53" s="49">
        <v>875</v>
      </c>
      <c r="G53" s="49">
        <v>0</v>
      </c>
      <c r="H53" s="49">
        <v>8000</v>
      </c>
      <c r="I53" s="49">
        <v>8000</v>
      </c>
      <c r="J53" s="61"/>
      <c r="K53" s="51">
        <v>2352.25</v>
      </c>
      <c r="L53" s="62">
        <f t="shared" si="5"/>
        <v>294.03125</v>
      </c>
      <c r="M53" s="61"/>
      <c r="N53" s="51">
        <v>401.97</v>
      </c>
      <c r="O53" s="62">
        <f t="shared" si="6"/>
        <v>50.246250000000003</v>
      </c>
      <c r="P53" s="61"/>
      <c r="Q53" s="51">
        <v>1950.28</v>
      </c>
      <c r="R53" s="62">
        <f t="shared" si="7"/>
        <v>243.785</v>
      </c>
      <c r="S53" s="61"/>
      <c r="T53" s="53">
        <v>0.10965992487001516</v>
      </c>
      <c r="U53" s="53">
        <v>0</v>
      </c>
      <c r="V53" s="53">
        <v>6.4432669104659543E-2</v>
      </c>
      <c r="W53" s="53">
        <v>0.8259074060253252</v>
      </c>
      <c r="X53" s="53">
        <v>0</v>
      </c>
      <c r="Y53" s="53">
        <v>0</v>
      </c>
      <c r="Z53" s="63">
        <f t="shared" si="8"/>
        <v>0.17088744818790522</v>
      </c>
      <c r="AA53" s="53">
        <v>0</v>
      </c>
      <c r="AB53" s="53">
        <v>7.1784564267694893E-3</v>
      </c>
      <c r="AC53" s="53">
        <v>0.99282154357323049</v>
      </c>
      <c r="AD53" s="55">
        <f t="shared" si="9"/>
        <v>0.82911255181209476</v>
      </c>
      <c r="AE53" s="56"/>
    </row>
    <row r="54" spans="1:31" s="29" customFormat="1" ht="20.100000000000001" customHeight="1" x14ac:dyDescent="0.3">
      <c r="A54" s="21"/>
      <c r="B54" s="57">
        <v>736</v>
      </c>
      <c r="C54" s="58">
        <v>7</v>
      </c>
      <c r="D54" s="59" t="s">
        <v>71</v>
      </c>
      <c r="E54" s="49">
        <v>1467</v>
      </c>
      <c r="F54" s="49">
        <v>23</v>
      </c>
      <c r="G54" s="49">
        <v>0</v>
      </c>
      <c r="H54" s="49">
        <v>2961</v>
      </c>
      <c r="I54" s="49">
        <v>2961</v>
      </c>
      <c r="J54" s="61"/>
      <c r="K54" s="51">
        <v>1383.94</v>
      </c>
      <c r="L54" s="62">
        <f t="shared" si="5"/>
        <v>467.38939547450184</v>
      </c>
      <c r="M54" s="61"/>
      <c r="N54" s="51">
        <v>296.56</v>
      </c>
      <c r="O54" s="62">
        <f t="shared" si="6"/>
        <v>100.15535292131037</v>
      </c>
      <c r="P54" s="61"/>
      <c r="Q54" s="51">
        <v>1087.3800000000001</v>
      </c>
      <c r="R54" s="62">
        <f t="shared" si="7"/>
        <v>367.2340425531915</v>
      </c>
      <c r="S54" s="61"/>
      <c r="T54" s="53">
        <v>5.5031022390072834E-2</v>
      </c>
      <c r="U54" s="53">
        <v>0</v>
      </c>
      <c r="V54" s="53">
        <v>1.416239546803345E-2</v>
      </c>
      <c r="W54" s="53">
        <v>0.73054356622605887</v>
      </c>
      <c r="X54" s="53">
        <v>0.16074318856217967</v>
      </c>
      <c r="Y54" s="53">
        <v>3.9519827353655251E-2</v>
      </c>
      <c r="Z54" s="63">
        <f t="shared" si="8"/>
        <v>0.21428674653525442</v>
      </c>
      <c r="AA54" s="53">
        <v>0</v>
      </c>
      <c r="AB54" s="53">
        <v>0</v>
      </c>
      <c r="AC54" s="53">
        <v>1</v>
      </c>
      <c r="AD54" s="55">
        <f t="shared" si="9"/>
        <v>0.78571325346474563</v>
      </c>
      <c r="AE54" s="56"/>
    </row>
    <row r="55" spans="1:31" s="29" customFormat="1" ht="20.100000000000001" customHeight="1" x14ac:dyDescent="0.3">
      <c r="A55" s="21"/>
      <c r="B55" s="57">
        <v>204</v>
      </c>
      <c r="C55" s="58">
        <v>9</v>
      </c>
      <c r="D55" s="59" t="s">
        <v>145</v>
      </c>
      <c r="E55" s="49">
        <v>5963</v>
      </c>
      <c r="F55" s="49">
        <v>26</v>
      </c>
      <c r="G55" s="49">
        <v>1042</v>
      </c>
      <c r="H55" s="49">
        <v>9654</v>
      </c>
      <c r="I55" s="49">
        <v>10088</v>
      </c>
      <c r="J55" s="61"/>
      <c r="K55" s="51">
        <v>3855.09</v>
      </c>
      <c r="L55" s="62">
        <f t="shared" si="5"/>
        <v>382.14611419508327</v>
      </c>
      <c r="M55" s="61"/>
      <c r="N55" s="51">
        <v>1446.08</v>
      </c>
      <c r="O55" s="62">
        <f t="shared" si="6"/>
        <v>143.34655035685964</v>
      </c>
      <c r="P55" s="61"/>
      <c r="Q55" s="51">
        <v>2409.0100000000002</v>
      </c>
      <c r="R55" s="62">
        <f t="shared" si="7"/>
        <v>238.79956383822363</v>
      </c>
      <c r="S55" s="61">
        <v>3</v>
      </c>
      <c r="T55" s="53">
        <v>3.6782197388802833E-2</v>
      </c>
      <c r="U55" s="53">
        <v>0</v>
      </c>
      <c r="V55" s="53">
        <v>0.28143671166187212</v>
      </c>
      <c r="W55" s="53">
        <v>0.57691828944456736</v>
      </c>
      <c r="X55" s="53">
        <v>0.10486280150475769</v>
      </c>
      <c r="Y55" s="53">
        <v>0</v>
      </c>
      <c r="Z55" s="63">
        <f t="shared" si="8"/>
        <v>0.37510927111948095</v>
      </c>
      <c r="AA55" s="53">
        <v>0</v>
      </c>
      <c r="AB55" s="53">
        <v>0</v>
      </c>
      <c r="AC55" s="53">
        <v>1</v>
      </c>
      <c r="AD55" s="55">
        <f t="shared" si="9"/>
        <v>0.624890728880519</v>
      </c>
      <c r="AE55" s="56"/>
    </row>
    <row r="56" spans="1:31" s="29" customFormat="1" ht="20.100000000000001" customHeight="1" x14ac:dyDescent="0.3">
      <c r="A56" s="21"/>
      <c r="B56" s="57">
        <v>830</v>
      </c>
      <c r="C56" s="58">
        <v>9</v>
      </c>
      <c r="D56" s="59" t="s">
        <v>72</v>
      </c>
      <c r="E56" s="49">
        <v>541</v>
      </c>
      <c r="F56" s="49">
        <v>0</v>
      </c>
      <c r="G56" s="49">
        <v>383</v>
      </c>
      <c r="H56" s="49">
        <v>346</v>
      </c>
      <c r="I56" s="49">
        <v>506</v>
      </c>
      <c r="J56" s="61"/>
      <c r="K56" s="51">
        <v>122.23</v>
      </c>
      <c r="L56" s="62">
        <f t="shared" si="5"/>
        <v>241.56126482213438</v>
      </c>
      <c r="M56" s="61"/>
      <c r="N56" s="51">
        <v>43.25</v>
      </c>
      <c r="O56" s="62">
        <f t="shared" si="6"/>
        <v>85.474308300395251</v>
      </c>
      <c r="P56" s="61"/>
      <c r="Q56" s="51">
        <v>78.98</v>
      </c>
      <c r="R56" s="62">
        <f t="shared" si="7"/>
        <v>156.08695652173913</v>
      </c>
      <c r="S56" s="61"/>
      <c r="T56" s="53">
        <v>4.4161849710982658E-2</v>
      </c>
      <c r="U56" s="53">
        <v>0</v>
      </c>
      <c r="V56" s="53">
        <v>0</v>
      </c>
      <c r="W56" s="53">
        <v>0.95583815028901742</v>
      </c>
      <c r="X56" s="53">
        <v>0</v>
      </c>
      <c r="Y56" s="53">
        <v>0</v>
      </c>
      <c r="Z56" s="63">
        <f t="shared" si="8"/>
        <v>0.35384111920150535</v>
      </c>
      <c r="AA56" s="53">
        <v>0</v>
      </c>
      <c r="AB56" s="53">
        <v>0</v>
      </c>
      <c r="AC56" s="53">
        <v>1</v>
      </c>
      <c r="AD56" s="55">
        <f t="shared" si="9"/>
        <v>0.64615888079849471</v>
      </c>
      <c r="AE56" s="56"/>
    </row>
    <row r="57" spans="1:31" s="29" customFormat="1" ht="20.100000000000001" customHeight="1" x14ac:dyDescent="0.3">
      <c r="A57" s="21"/>
      <c r="B57" s="57">
        <v>50</v>
      </c>
      <c r="C57" s="58">
        <v>1</v>
      </c>
      <c r="D57" s="59" t="s">
        <v>73</v>
      </c>
      <c r="E57" s="49">
        <v>128572</v>
      </c>
      <c r="F57" s="49">
        <v>57894</v>
      </c>
      <c r="G57" s="49">
        <v>0</v>
      </c>
      <c r="H57" s="49">
        <v>437800</v>
      </c>
      <c r="I57" s="49">
        <v>437800</v>
      </c>
      <c r="J57" s="61"/>
      <c r="K57" s="51">
        <v>172539.17</v>
      </c>
      <c r="L57" s="62">
        <f t="shared" si="5"/>
        <v>394.10500228414799</v>
      </c>
      <c r="M57" s="61"/>
      <c r="N57" s="51">
        <v>75755.100000000006</v>
      </c>
      <c r="O57" s="62">
        <f t="shared" si="6"/>
        <v>173.03586112380083</v>
      </c>
      <c r="P57" s="61"/>
      <c r="Q57" s="51">
        <v>96784.07</v>
      </c>
      <c r="R57" s="62">
        <f t="shared" si="7"/>
        <v>221.06914116034719</v>
      </c>
      <c r="S57" s="61"/>
      <c r="T57" s="53">
        <v>3.1843136633705187E-2</v>
      </c>
      <c r="U57" s="53">
        <v>1.5827317236727296E-3</v>
      </c>
      <c r="V57" s="53">
        <v>0.1328847826746978</v>
      </c>
      <c r="W57" s="53">
        <v>0.43516779728361521</v>
      </c>
      <c r="X57" s="53">
        <v>0.39167844805168228</v>
      </c>
      <c r="Y57" s="53">
        <v>6.8431036326267137E-3</v>
      </c>
      <c r="Z57" s="63">
        <f t="shared" si="8"/>
        <v>0.43906030149559661</v>
      </c>
      <c r="AA57" s="53">
        <v>0</v>
      </c>
      <c r="AB57" s="53">
        <v>5.9513926207071057E-4</v>
      </c>
      <c r="AC57" s="53">
        <v>0.99940486073792922</v>
      </c>
      <c r="AD57" s="55">
        <f t="shared" si="9"/>
        <v>0.56093969850440339</v>
      </c>
      <c r="AE57" s="56"/>
    </row>
    <row r="58" spans="1:31" s="29" customFormat="1" ht="20.100000000000001" customHeight="1" x14ac:dyDescent="0.3">
      <c r="A58" s="21"/>
      <c r="B58" s="57">
        <v>613</v>
      </c>
      <c r="C58" s="58">
        <v>5</v>
      </c>
      <c r="D58" s="59" t="s">
        <v>74</v>
      </c>
      <c r="E58" s="49">
        <v>748</v>
      </c>
      <c r="F58" s="49">
        <v>306</v>
      </c>
      <c r="G58" s="49">
        <v>0</v>
      </c>
      <c r="H58" s="49">
        <v>2121</v>
      </c>
      <c r="I58" s="49">
        <v>2121</v>
      </c>
      <c r="J58" s="61"/>
      <c r="K58" s="51">
        <v>684.62</v>
      </c>
      <c r="L58" s="62">
        <f t="shared" si="5"/>
        <v>322.78170674210276</v>
      </c>
      <c r="M58" s="61"/>
      <c r="N58" s="51">
        <v>180.97</v>
      </c>
      <c r="O58" s="62">
        <f t="shared" si="6"/>
        <v>85.32296086751532</v>
      </c>
      <c r="P58" s="61"/>
      <c r="Q58" s="51">
        <v>503.65</v>
      </c>
      <c r="R58" s="62">
        <f t="shared" si="7"/>
        <v>237.45874587458746</v>
      </c>
      <c r="S58" s="61">
        <v>3</v>
      </c>
      <c r="T58" s="53">
        <v>6.4596341935127366E-2</v>
      </c>
      <c r="U58" s="53">
        <v>0</v>
      </c>
      <c r="V58" s="53">
        <v>6.0783555285406424E-3</v>
      </c>
      <c r="W58" s="53">
        <v>0.92932530253633205</v>
      </c>
      <c r="X58" s="53">
        <v>0</v>
      </c>
      <c r="Y58" s="53">
        <v>0</v>
      </c>
      <c r="Z58" s="63">
        <f t="shared" si="8"/>
        <v>0.26433642020390874</v>
      </c>
      <c r="AA58" s="53">
        <v>0</v>
      </c>
      <c r="AB58" s="53">
        <v>0</v>
      </c>
      <c r="AC58" s="53">
        <v>1</v>
      </c>
      <c r="AD58" s="55">
        <f t="shared" si="9"/>
        <v>0.7356635797960912</v>
      </c>
      <c r="AE58" s="56"/>
    </row>
    <row r="59" spans="1:31" s="29" customFormat="1" ht="20.100000000000001" customHeight="1" x14ac:dyDescent="0.3">
      <c r="A59" s="21"/>
      <c r="B59" s="57">
        <v>287</v>
      </c>
      <c r="C59" s="58">
        <v>7</v>
      </c>
      <c r="D59" s="59" t="s">
        <v>75</v>
      </c>
      <c r="E59" s="49">
        <v>1340</v>
      </c>
      <c r="F59" s="49">
        <v>64</v>
      </c>
      <c r="G59" s="49">
        <v>112</v>
      </c>
      <c r="H59" s="49">
        <v>3067</v>
      </c>
      <c r="I59" s="49">
        <v>3114</v>
      </c>
      <c r="J59" s="61"/>
      <c r="K59" s="51">
        <v>1213.3699999999999</v>
      </c>
      <c r="L59" s="62">
        <f t="shared" si="5"/>
        <v>389.64996788696209</v>
      </c>
      <c r="M59" s="61"/>
      <c r="N59" s="51">
        <v>384.56</v>
      </c>
      <c r="O59" s="62">
        <f t="shared" si="6"/>
        <v>123.49389852280025</v>
      </c>
      <c r="P59" s="61"/>
      <c r="Q59" s="51">
        <v>828.81</v>
      </c>
      <c r="R59" s="62">
        <f t="shared" si="7"/>
        <v>266.15606936416185</v>
      </c>
      <c r="S59" s="61"/>
      <c r="T59" s="53">
        <v>4.3946328271271061E-2</v>
      </c>
      <c r="U59" s="53">
        <v>0</v>
      </c>
      <c r="V59" s="53">
        <v>1.9762845849802372E-2</v>
      </c>
      <c r="W59" s="53">
        <v>0.65123777824006657</v>
      </c>
      <c r="X59" s="53">
        <v>0.28505304763886002</v>
      </c>
      <c r="Y59" s="53">
        <v>0</v>
      </c>
      <c r="Z59" s="63">
        <f t="shared" si="8"/>
        <v>0.31693547722458942</v>
      </c>
      <c r="AA59" s="53">
        <v>0</v>
      </c>
      <c r="AB59" s="53">
        <v>0</v>
      </c>
      <c r="AC59" s="53">
        <v>1</v>
      </c>
      <c r="AD59" s="55">
        <f t="shared" si="9"/>
        <v>0.68306452277541063</v>
      </c>
      <c r="AE59" s="56"/>
    </row>
    <row r="60" spans="1:31" s="29" customFormat="1" ht="20.100000000000001" customHeight="1" x14ac:dyDescent="0.3">
      <c r="A60" s="21"/>
      <c r="B60" s="57">
        <v>523</v>
      </c>
      <c r="C60" s="58">
        <v>9</v>
      </c>
      <c r="D60" s="59" t="s">
        <v>76</v>
      </c>
      <c r="E60" s="49">
        <v>6092</v>
      </c>
      <c r="F60" s="49">
        <v>6</v>
      </c>
      <c r="G60" s="49">
        <v>3259</v>
      </c>
      <c r="H60" s="49">
        <v>6094</v>
      </c>
      <c r="I60" s="49">
        <v>7452</v>
      </c>
      <c r="J60" s="61"/>
      <c r="K60" s="51">
        <v>5553.22</v>
      </c>
      <c r="L60" s="62">
        <f t="shared" si="5"/>
        <v>745.19860440150296</v>
      </c>
      <c r="M60" s="61"/>
      <c r="N60" s="51">
        <v>1333.58</v>
      </c>
      <c r="O60" s="62">
        <f t="shared" si="6"/>
        <v>178.95598497047772</v>
      </c>
      <c r="P60" s="61"/>
      <c r="Q60" s="51">
        <v>4219.6400000000003</v>
      </c>
      <c r="R60" s="62">
        <f t="shared" si="7"/>
        <v>566.24261943102522</v>
      </c>
      <c r="S60" s="61"/>
      <c r="T60" s="53">
        <v>2.5180341636797193E-2</v>
      </c>
      <c r="U60" s="53">
        <v>7.4986127566400225E-4</v>
      </c>
      <c r="V60" s="53">
        <v>0.13705964396586631</v>
      </c>
      <c r="W60" s="53">
        <v>0.76620075286072076</v>
      </c>
      <c r="X60" s="53">
        <v>7.0809400260951727E-2</v>
      </c>
      <c r="Y60" s="53">
        <v>0</v>
      </c>
      <c r="Z60" s="63">
        <f t="shared" si="8"/>
        <v>0.24014535710812823</v>
      </c>
      <c r="AA60" s="53">
        <v>0</v>
      </c>
      <c r="AB60" s="53">
        <v>6.7351717208103063E-3</v>
      </c>
      <c r="AC60" s="53">
        <v>0.99326482827918972</v>
      </c>
      <c r="AD60" s="55">
        <f t="shared" si="9"/>
        <v>0.75985464289187177</v>
      </c>
      <c r="AE60" s="56"/>
    </row>
    <row r="61" spans="1:31" s="29" customFormat="1" ht="20.100000000000001" customHeight="1" x14ac:dyDescent="0.3">
      <c r="A61" s="21"/>
      <c r="B61" s="57">
        <v>967</v>
      </c>
      <c r="C61" s="58">
        <v>7</v>
      </c>
      <c r="D61" s="59" t="s">
        <v>77</v>
      </c>
      <c r="E61" s="49">
        <v>1094</v>
      </c>
      <c r="F61" s="49">
        <v>43</v>
      </c>
      <c r="G61" s="49">
        <v>16</v>
      </c>
      <c r="H61" s="49">
        <v>2325</v>
      </c>
      <c r="I61" s="49">
        <v>2332</v>
      </c>
      <c r="J61" s="61"/>
      <c r="K61" s="51">
        <v>902.61</v>
      </c>
      <c r="L61" s="62">
        <f t="shared" si="5"/>
        <v>387.05403087478561</v>
      </c>
      <c r="M61" s="61"/>
      <c r="N61" s="51">
        <v>278.64</v>
      </c>
      <c r="O61" s="62">
        <f t="shared" si="6"/>
        <v>119.48542024013722</v>
      </c>
      <c r="P61" s="61"/>
      <c r="Q61" s="51">
        <v>623.97</v>
      </c>
      <c r="R61" s="62">
        <f t="shared" si="7"/>
        <v>267.56861063464839</v>
      </c>
      <c r="S61" s="61"/>
      <c r="T61" s="53">
        <v>4.5973298880275626E-2</v>
      </c>
      <c r="U61" s="53">
        <v>0</v>
      </c>
      <c r="V61" s="53">
        <v>0</v>
      </c>
      <c r="W61" s="53">
        <v>0.95402670111972432</v>
      </c>
      <c r="X61" s="53">
        <v>0</v>
      </c>
      <c r="Y61" s="53">
        <v>0</v>
      </c>
      <c r="Z61" s="63">
        <f t="shared" si="8"/>
        <v>0.30870475620699966</v>
      </c>
      <c r="AA61" s="53">
        <v>0</v>
      </c>
      <c r="AB61" s="53">
        <v>1.6555283106559609E-2</v>
      </c>
      <c r="AC61" s="53">
        <v>0.98344471689344037</v>
      </c>
      <c r="AD61" s="55">
        <f t="shared" si="9"/>
        <v>0.69129524379300034</v>
      </c>
      <c r="AE61" s="56"/>
    </row>
    <row r="62" spans="1:31" s="29" customFormat="1" ht="20.100000000000001" customHeight="1" x14ac:dyDescent="0.3">
      <c r="A62" s="21"/>
      <c r="B62" s="57">
        <v>89</v>
      </c>
      <c r="C62" s="58">
        <v>4</v>
      </c>
      <c r="D62" s="59" t="s">
        <v>144</v>
      </c>
      <c r="E62" s="49">
        <v>46185</v>
      </c>
      <c r="F62" s="49">
        <v>4017</v>
      </c>
      <c r="G62" s="49">
        <v>23272</v>
      </c>
      <c r="H62" s="49">
        <v>63286</v>
      </c>
      <c r="I62" s="49">
        <v>72983</v>
      </c>
      <c r="J62" s="61"/>
      <c r="K62" s="51">
        <v>38421.019999999997</v>
      </c>
      <c r="L62" s="62">
        <f t="shared" si="5"/>
        <v>526.43793760190727</v>
      </c>
      <c r="M62" s="61"/>
      <c r="N62" s="51">
        <v>13315.16</v>
      </c>
      <c r="O62" s="62">
        <f t="shared" si="6"/>
        <v>182.44193853363112</v>
      </c>
      <c r="P62" s="61"/>
      <c r="Q62" s="51">
        <v>25105.86</v>
      </c>
      <c r="R62" s="62">
        <f t="shared" si="7"/>
        <v>343.99599906827615</v>
      </c>
      <c r="S62" s="61"/>
      <c r="T62" s="53">
        <v>2.6188945532761153E-2</v>
      </c>
      <c r="U62" s="53">
        <v>0</v>
      </c>
      <c r="V62" s="53">
        <v>6.9425376788562809E-2</v>
      </c>
      <c r="W62" s="53">
        <v>0.62716782975195196</v>
      </c>
      <c r="X62" s="53">
        <v>0.25977532376629342</v>
      </c>
      <c r="Y62" s="53">
        <v>1.7442524160430666E-2</v>
      </c>
      <c r="Z62" s="63">
        <f t="shared" si="8"/>
        <v>0.34655925324210551</v>
      </c>
      <c r="AA62" s="53">
        <v>0</v>
      </c>
      <c r="AB62" s="53">
        <v>2.6396227812948846E-3</v>
      </c>
      <c r="AC62" s="53">
        <v>0.99736037721870507</v>
      </c>
      <c r="AD62" s="55">
        <f t="shared" si="9"/>
        <v>0.65344074675789454</v>
      </c>
      <c r="AE62" s="56"/>
    </row>
    <row r="63" spans="1:31" s="29" customFormat="1" ht="20.100000000000001" customHeight="1" x14ac:dyDescent="0.3">
      <c r="A63" s="21"/>
      <c r="B63" s="57">
        <v>357</v>
      </c>
      <c r="C63" s="58">
        <v>2</v>
      </c>
      <c r="D63" s="59" t="s">
        <v>78</v>
      </c>
      <c r="E63" s="49">
        <v>171958</v>
      </c>
      <c r="F63" s="49">
        <v>32190</v>
      </c>
      <c r="G63" s="49">
        <v>0</v>
      </c>
      <c r="H63" s="49">
        <v>481777</v>
      </c>
      <c r="I63" s="49">
        <v>481777</v>
      </c>
      <c r="J63" s="61"/>
      <c r="K63" s="51">
        <v>210236.02</v>
      </c>
      <c r="L63" s="62">
        <f t="shared" si="5"/>
        <v>436.37620724941206</v>
      </c>
      <c r="M63" s="61"/>
      <c r="N63" s="51">
        <v>119050.13</v>
      </c>
      <c r="O63" s="62">
        <f t="shared" si="6"/>
        <v>247.10629606643738</v>
      </c>
      <c r="P63" s="61"/>
      <c r="Q63" s="51">
        <v>91185.89</v>
      </c>
      <c r="R63" s="62">
        <f t="shared" si="7"/>
        <v>189.26991118297471</v>
      </c>
      <c r="S63" s="61">
        <v>1</v>
      </c>
      <c r="T63" s="53">
        <v>2.2298085688776653E-2</v>
      </c>
      <c r="U63" s="53">
        <v>1.0852991088711956E-2</v>
      </c>
      <c r="V63" s="53">
        <v>0.11108060108796185</v>
      </c>
      <c r="W63" s="53">
        <v>0.39410557552520098</v>
      </c>
      <c r="X63" s="53">
        <v>0.45264755275781721</v>
      </c>
      <c r="Y63" s="53">
        <v>9.0151938515312825E-3</v>
      </c>
      <c r="Z63" s="63">
        <f t="shared" si="8"/>
        <v>0.56626894858454802</v>
      </c>
      <c r="AA63" s="53">
        <v>0</v>
      </c>
      <c r="AB63" s="53">
        <v>1.5444275424629844E-3</v>
      </c>
      <c r="AC63" s="53">
        <v>0.99845557245753702</v>
      </c>
      <c r="AD63" s="55">
        <f t="shared" si="9"/>
        <v>0.43373105141545204</v>
      </c>
      <c r="AE63" s="56"/>
    </row>
    <row r="64" spans="1:31" s="29" customFormat="1" ht="20.100000000000001" customHeight="1" x14ac:dyDescent="0.3">
      <c r="A64" s="21"/>
      <c r="B64" s="57">
        <v>34</v>
      </c>
      <c r="C64" s="58">
        <v>4</v>
      </c>
      <c r="D64" s="59" t="s">
        <v>79</v>
      </c>
      <c r="E64" s="49">
        <v>26351</v>
      </c>
      <c r="F64" s="49">
        <v>4325</v>
      </c>
      <c r="G64" s="49">
        <v>1564</v>
      </c>
      <c r="H64" s="49">
        <v>64044</v>
      </c>
      <c r="I64" s="49">
        <v>64696</v>
      </c>
      <c r="J64" s="61"/>
      <c r="K64" s="51">
        <v>26870.95</v>
      </c>
      <c r="L64" s="62">
        <f t="shared" si="5"/>
        <v>415.34175219488066</v>
      </c>
      <c r="M64" s="61"/>
      <c r="N64" s="51">
        <v>8595.0300000000007</v>
      </c>
      <c r="O64" s="62">
        <f t="shared" si="6"/>
        <v>132.85257202918262</v>
      </c>
      <c r="P64" s="61"/>
      <c r="Q64" s="51">
        <v>18275.920000000002</v>
      </c>
      <c r="R64" s="62">
        <f t="shared" si="7"/>
        <v>282.48918016569809</v>
      </c>
      <c r="S64" s="61"/>
      <c r="T64" s="53">
        <v>4.1056284852990621E-2</v>
      </c>
      <c r="U64" s="53">
        <v>0</v>
      </c>
      <c r="V64" s="53">
        <v>0.1684368757293459</v>
      </c>
      <c r="W64" s="53">
        <v>0.55577816482315945</v>
      </c>
      <c r="X64" s="53">
        <v>0.23109168903424418</v>
      </c>
      <c r="Y64" s="53">
        <v>3.6369855602598243E-3</v>
      </c>
      <c r="Z64" s="63">
        <f t="shared" si="8"/>
        <v>0.31986327241872731</v>
      </c>
      <c r="AA64" s="53">
        <v>0</v>
      </c>
      <c r="AB64" s="53">
        <v>3.1954615691029501E-4</v>
      </c>
      <c r="AC64" s="53">
        <v>0.99968045384308968</v>
      </c>
      <c r="AD64" s="55">
        <f t="shared" si="9"/>
        <v>0.68013672758127275</v>
      </c>
      <c r="AE64" s="56"/>
    </row>
    <row r="65" spans="1:31" s="29" customFormat="1" ht="20.100000000000001" customHeight="1" x14ac:dyDescent="0.3">
      <c r="A65" s="21"/>
      <c r="B65" s="57">
        <v>143</v>
      </c>
      <c r="C65" s="58">
        <v>4</v>
      </c>
      <c r="D65" s="59" t="s">
        <v>80</v>
      </c>
      <c r="E65" s="49">
        <v>16767</v>
      </c>
      <c r="F65" s="49">
        <v>5850</v>
      </c>
      <c r="G65" s="49">
        <v>170</v>
      </c>
      <c r="H65" s="49">
        <v>51553</v>
      </c>
      <c r="I65" s="49">
        <v>51624</v>
      </c>
      <c r="J65" s="61"/>
      <c r="K65" s="51">
        <v>26036.57</v>
      </c>
      <c r="L65" s="62">
        <f t="shared" si="5"/>
        <v>504.35010847667752</v>
      </c>
      <c r="M65" s="61"/>
      <c r="N65" s="51">
        <v>9163.18</v>
      </c>
      <c r="O65" s="62">
        <f t="shared" si="6"/>
        <v>177.49845033317837</v>
      </c>
      <c r="P65" s="61"/>
      <c r="Q65" s="51">
        <v>16873.39</v>
      </c>
      <c r="R65" s="62">
        <f t="shared" si="7"/>
        <v>326.85165814349915</v>
      </c>
      <c r="S65" s="61"/>
      <c r="T65" s="53">
        <v>3.1000154968035112E-2</v>
      </c>
      <c r="U65" s="53">
        <v>2.1826483818936222E-2</v>
      </c>
      <c r="V65" s="53">
        <v>0.10281365202909906</v>
      </c>
      <c r="W65" s="53">
        <v>0.591468245740016</v>
      </c>
      <c r="X65" s="53">
        <v>0.22569129930875528</v>
      </c>
      <c r="Y65" s="53">
        <v>2.7200164135158317E-2</v>
      </c>
      <c r="Z65" s="63">
        <f t="shared" si="8"/>
        <v>0.35193498990074346</v>
      </c>
      <c r="AA65" s="53">
        <v>0</v>
      </c>
      <c r="AB65" s="53">
        <v>1.1118097785922094E-3</v>
      </c>
      <c r="AC65" s="53">
        <v>0.99888819022140785</v>
      </c>
      <c r="AD65" s="55">
        <f t="shared" si="9"/>
        <v>0.64806501009925654</v>
      </c>
      <c r="AE65" s="56"/>
    </row>
    <row r="66" spans="1:31" s="29" customFormat="1" ht="20.100000000000001" customHeight="1" x14ac:dyDescent="0.3">
      <c r="A66" s="21"/>
      <c r="B66" s="57">
        <v>321</v>
      </c>
      <c r="C66" s="58">
        <v>7</v>
      </c>
      <c r="D66" s="59" t="s">
        <v>81</v>
      </c>
      <c r="E66" s="49">
        <v>4382</v>
      </c>
      <c r="F66" s="49">
        <v>513</v>
      </c>
      <c r="G66" s="49">
        <v>0</v>
      </c>
      <c r="H66" s="49">
        <v>12321</v>
      </c>
      <c r="I66" s="49">
        <v>12321</v>
      </c>
      <c r="J66" s="61"/>
      <c r="K66" s="51">
        <v>3114.5</v>
      </c>
      <c r="L66" s="62">
        <f t="shared" si="5"/>
        <v>252.77980683386087</v>
      </c>
      <c r="M66" s="61"/>
      <c r="N66" s="51">
        <v>902.95</v>
      </c>
      <c r="O66" s="62">
        <f t="shared" si="6"/>
        <v>73.285447609771936</v>
      </c>
      <c r="P66" s="61"/>
      <c r="Q66" s="51">
        <v>2211.5499999999997</v>
      </c>
      <c r="R66" s="62">
        <f t="shared" si="7"/>
        <v>179.49435922408892</v>
      </c>
      <c r="S66" s="61"/>
      <c r="T66" s="53">
        <v>7.5186887424552845E-2</v>
      </c>
      <c r="U66" s="53">
        <v>0</v>
      </c>
      <c r="V66" s="53">
        <v>0</v>
      </c>
      <c r="W66" s="53">
        <v>0.9224652527825461</v>
      </c>
      <c r="X66" s="53">
        <v>2.3478597929010464E-3</v>
      </c>
      <c r="Y66" s="53">
        <v>0</v>
      </c>
      <c r="Z66" s="63">
        <f t="shared" si="8"/>
        <v>0.2899181248996629</v>
      </c>
      <c r="AA66" s="53">
        <v>0</v>
      </c>
      <c r="AB66" s="53">
        <v>3.3768171644321866E-2</v>
      </c>
      <c r="AC66" s="53">
        <v>0.96623182835567822</v>
      </c>
      <c r="AD66" s="55">
        <f t="shared" si="9"/>
        <v>0.71008187510033705</v>
      </c>
      <c r="AE66" s="56"/>
    </row>
    <row r="67" spans="1:31" s="29" customFormat="1" ht="20.100000000000001" customHeight="1" x14ac:dyDescent="0.3">
      <c r="A67" s="21"/>
      <c r="B67" s="57">
        <v>630</v>
      </c>
      <c r="C67" s="58">
        <v>9</v>
      </c>
      <c r="D67" s="59" t="s">
        <v>82</v>
      </c>
      <c r="E67" s="49">
        <v>3584</v>
      </c>
      <c r="F67" s="49">
        <v>0</v>
      </c>
      <c r="G67" s="49">
        <v>2598</v>
      </c>
      <c r="H67" s="49">
        <v>1898</v>
      </c>
      <c r="I67" s="49">
        <v>2981</v>
      </c>
      <c r="J67" s="61"/>
      <c r="K67" s="51">
        <v>982.88549339430881</v>
      </c>
      <c r="L67" s="62">
        <f t="shared" si="5"/>
        <v>329.71670358749037</v>
      </c>
      <c r="M67" s="61"/>
      <c r="N67" s="51">
        <v>519.60839471544716</v>
      </c>
      <c r="O67" s="62">
        <f t="shared" si="6"/>
        <v>174.30674093104568</v>
      </c>
      <c r="P67" s="61">
        <v>6</v>
      </c>
      <c r="Q67" s="51">
        <v>463.27709867886176</v>
      </c>
      <c r="R67" s="62">
        <f t="shared" si="7"/>
        <v>155.40996265644472</v>
      </c>
      <c r="S67" s="61">
        <v>2</v>
      </c>
      <c r="T67" s="53">
        <v>2.0130544668602215E-2</v>
      </c>
      <c r="U67" s="53">
        <v>0</v>
      </c>
      <c r="V67" s="53">
        <v>2.9252799136018512E-2</v>
      </c>
      <c r="W67" s="53">
        <v>0.95061665619537916</v>
      </c>
      <c r="X67" s="53">
        <v>0</v>
      </c>
      <c r="Y67" s="53">
        <v>0</v>
      </c>
      <c r="Z67" s="63">
        <f t="shared" si="8"/>
        <v>0.52865608273556375</v>
      </c>
      <c r="AA67" s="53">
        <v>0</v>
      </c>
      <c r="AB67" s="53">
        <v>2.2643035949574414E-2</v>
      </c>
      <c r="AC67" s="53">
        <v>0.9773569640504256</v>
      </c>
      <c r="AD67" s="55">
        <f t="shared" si="9"/>
        <v>0.47134391726443631</v>
      </c>
      <c r="AE67" s="56"/>
    </row>
    <row r="68" spans="1:31" s="29" customFormat="1" ht="20.100000000000001" customHeight="1" x14ac:dyDescent="0.3">
      <c r="A68" s="21"/>
      <c r="B68" s="57">
        <v>236</v>
      </c>
      <c r="C68" s="58">
        <v>7</v>
      </c>
      <c r="D68" s="59" t="s">
        <v>83</v>
      </c>
      <c r="E68" s="49">
        <v>7266</v>
      </c>
      <c r="F68" s="49">
        <v>12</v>
      </c>
      <c r="G68" s="49">
        <v>93</v>
      </c>
      <c r="H68" s="49">
        <v>16451</v>
      </c>
      <c r="I68" s="49">
        <v>16490</v>
      </c>
      <c r="J68" s="61"/>
      <c r="K68" s="51">
        <v>7566</v>
      </c>
      <c r="L68" s="62">
        <f t="shared" si="5"/>
        <v>458.8235294117647</v>
      </c>
      <c r="M68" s="61"/>
      <c r="N68" s="51">
        <v>2008.7</v>
      </c>
      <c r="O68" s="62">
        <f t="shared" si="6"/>
        <v>121.81322013341419</v>
      </c>
      <c r="P68" s="61"/>
      <c r="Q68" s="51">
        <v>5557.3</v>
      </c>
      <c r="R68" s="62">
        <f t="shared" si="7"/>
        <v>337.01030927835052</v>
      </c>
      <c r="S68" s="61"/>
      <c r="T68" s="53">
        <v>4.5128690197640264E-2</v>
      </c>
      <c r="U68" s="53">
        <v>0</v>
      </c>
      <c r="V68" s="53">
        <v>4.1857918056454418E-2</v>
      </c>
      <c r="W68" s="53">
        <v>0.71757853337979793</v>
      </c>
      <c r="X68" s="53">
        <v>0.18579180564544232</v>
      </c>
      <c r="Y68" s="53">
        <v>9.6430527206651066E-3</v>
      </c>
      <c r="Z68" s="63">
        <f t="shared" si="8"/>
        <v>0.2654903515728258</v>
      </c>
      <c r="AA68" s="53">
        <v>0</v>
      </c>
      <c r="AB68" s="53">
        <v>0</v>
      </c>
      <c r="AC68" s="53">
        <v>1</v>
      </c>
      <c r="AD68" s="55">
        <f t="shared" si="9"/>
        <v>0.73450964842717426</v>
      </c>
      <c r="AE68" s="56"/>
    </row>
    <row r="69" spans="1:31" s="29" customFormat="1" ht="20.100000000000001" customHeight="1" x14ac:dyDescent="0.3">
      <c r="A69" s="21"/>
      <c r="B69" s="57">
        <v>420</v>
      </c>
      <c r="C69" s="58">
        <v>9</v>
      </c>
      <c r="D69" s="59" t="s">
        <v>84</v>
      </c>
      <c r="E69" s="49">
        <v>5295</v>
      </c>
      <c r="F69" s="49">
        <v>0</v>
      </c>
      <c r="G69" s="49">
        <v>3362</v>
      </c>
      <c r="H69" s="49">
        <v>3999</v>
      </c>
      <c r="I69" s="49">
        <v>5400</v>
      </c>
      <c r="J69" s="61"/>
      <c r="K69" s="51">
        <v>4062.3380144404327</v>
      </c>
      <c r="L69" s="62">
        <f t="shared" si="5"/>
        <v>752.284817488969</v>
      </c>
      <c r="M69" s="61"/>
      <c r="N69" s="51">
        <v>1886.9393122743681</v>
      </c>
      <c r="O69" s="62">
        <f t="shared" si="6"/>
        <v>349.43320597673488</v>
      </c>
      <c r="P69" s="61">
        <v>5</v>
      </c>
      <c r="Q69" s="51">
        <v>2175.3987021660646</v>
      </c>
      <c r="R69" s="62">
        <f t="shared" si="7"/>
        <v>402.85161151223417</v>
      </c>
      <c r="S69" s="61">
        <v>2</v>
      </c>
      <c r="T69" s="53">
        <v>1.1674991271153692E-2</v>
      </c>
      <c r="U69" s="53">
        <v>7.2445361178697671E-3</v>
      </c>
      <c r="V69" s="53">
        <v>0.29062407912791527</v>
      </c>
      <c r="W69" s="53">
        <v>0.38705007376188783</v>
      </c>
      <c r="X69" s="53">
        <v>0.29965421176839224</v>
      </c>
      <c r="Y69" s="53">
        <v>3.7521079527811233E-3</v>
      </c>
      <c r="Z69" s="63">
        <f t="shared" si="8"/>
        <v>0.46449589019102955</v>
      </c>
      <c r="AA69" s="53">
        <v>0</v>
      </c>
      <c r="AB69" s="53">
        <v>8.136439532843311E-4</v>
      </c>
      <c r="AC69" s="53">
        <v>0.99918635604671568</v>
      </c>
      <c r="AD69" s="55">
        <f t="shared" si="9"/>
        <v>0.53550410980897045</v>
      </c>
      <c r="AE69" s="56"/>
    </row>
    <row r="70" spans="1:31" s="29" customFormat="1" ht="20.100000000000001" customHeight="1" x14ac:dyDescent="0.3">
      <c r="A70" s="21"/>
      <c r="B70" s="57">
        <v>12</v>
      </c>
      <c r="C70" s="58">
        <v>4</v>
      </c>
      <c r="D70" s="59" t="s">
        <v>85</v>
      </c>
      <c r="E70" s="49">
        <v>40968</v>
      </c>
      <c r="F70" s="49">
        <v>0</v>
      </c>
      <c r="G70" s="49">
        <v>2657</v>
      </c>
      <c r="H70" s="49">
        <v>91196</v>
      </c>
      <c r="I70" s="49">
        <v>92303</v>
      </c>
      <c r="J70" s="61"/>
      <c r="K70" s="51">
        <v>33512.199999999997</v>
      </c>
      <c r="L70" s="62">
        <f t="shared" si="5"/>
        <v>363.06728925387034</v>
      </c>
      <c r="M70" s="61"/>
      <c r="N70" s="51">
        <v>15866.01</v>
      </c>
      <c r="O70" s="62">
        <f t="shared" si="6"/>
        <v>171.89051276773236</v>
      </c>
      <c r="P70" s="61"/>
      <c r="Q70" s="51">
        <v>17646.189999999999</v>
      </c>
      <c r="R70" s="62">
        <f t="shared" si="7"/>
        <v>191.17677648613804</v>
      </c>
      <c r="S70" s="61"/>
      <c r="T70" s="53">
        <v>3.167084856243E-2</v>
      </c>
      <c r="U70" s="53">
        <v>7.6320385528560741E-3</v>
      </c>
      <c r="V70" s="53">
        <v>0.1106655044336919</v>
      </c>
      <c r="W70" s="53">
        <v>0.4156760269280052</v>
      </c>
      <c r="X70" s="53">
        <v>0.42228449370698745</v>
      </c>
      <c r="Y70" s="53">
        <v>1.2071087816029362E-2</v>
      </c>
      <c r="Z70" s="63">
        <f t="shared" si="8"/>
        <v>0.47343982191560091</v>
      </c>
      <c r="AA70" s="53">
        <v>0</v>
      </c>
      <c r="AB70" s="53">
        <v>3.4273687407876717E-3</v>
      </c>
      <c r="AC70" s="53">
        <v>0.99657263125921236</v>
      </c>
      <c r="AD70" s="55">
        <f t="shared" si="9"/>
        <v>0.52656017808439914</v>
      </c>
      <c r="AE70" s="56"/>
    </row>
    <row r="71" spans="1:31" s="29" customFormat="1" ht="20.100000000000001" customHeight="1" x14ac:dyDescent="0.3">
      <c r="A71" s="21"/>
      <c r="B71" s="57">
        <v>873</v>
      </c>
      <c r="C71" s="58">
        <v>8</v>
      </c>
      <c r="D71" s="59" t="s">
        <v>86</v>
      </c>
      <c r="E71" s="49">
        <v>2369</v>
      </c>
      <c r="F71" s="49">
        <v>51</v>
      </c>
      <c r="G71" s="49">
        <v>2</v>
      </c>
      <c r="H71" s="49">
        <v>5061</v>
      </c>
      <c r="I71" s="49">
        <v>5062</v>
      </c>
      <c r="J71" s="61"/>
      <c r="K71" s="51">
        <v>1542.85</v>
      </c>
      <c r="L71" s="62">
        <f t="shared" ref="L71:L102" si="10">K71*1000/I71</f>
        <v>304.79059660213352</v>
      </c>
      <c r="M71" s="61"/>
      <c r="N71" s="51">
        <v>226.71</v>
      </c>
      <c r="O71" s="62">
        <f t="shared" ref="O71:O102" si="11">N71*1000/I71</f>
        <v>44.786645594626627</v>
      </c>
      <c r="P71" s="61"/>
      <c r="Q71" s="51">
        <v>1316.14</v>
      </c>
      <c r="R71" s="62">
        <f t="shared" ref="R71:R102" si="12">Q71*1000/I71</f>
        <v>260.00395100750694</v>
      </c>
      <c r="S71" s="61">
        <v>3</v>
      </c>
      <c r="T71" s="53">
        <v>0.12302059900313175</v>
      </c>
      <c r="U71" s="53">
        <v>0</v>
      </c>
      <c r="V71" s="53">
        <v>0</v>
      </c>
      <c r="W71" s="53">
        <v>0.87697940099686822</v>
      </c>
      <c r="X71" s="53">
        <v>0</v>
      </c>
      <c r="Y71" s="53">
        <v>0</v>
      </c>
      <c r="Z71" s="63">
        <f t="shared" ref="Z71:Z105" si="13">N71/K71</f>
        <v>0.14694234695531</v>
      </c>
      <c r="AA71" s="53">
        <v>0</v>
      </c>
      <c r="AB71" s="53">
        <v>0</v>
      </c>
      <c r="AC71" s="53">
        <v>1</v>
      </c>
      <c r="AD71" s="55">
        <f t="shared" ref="AD71:AD105" si="14">Q71/K71</f>
        <v>0.85305765304469017</v>
      </c>
      <c r="AE71" s="56"/>
    </row>
    <row r="72" spans="1:31" s="29" customFormat="1" ht="20.100000000000001" customHeight="1" x14ac:dyDescent="0.3">
      <c r="A72" s="21"/>
      <c r="B72" s="57">
        <v>100</v>
      </c>
      <c r="C72" s="58">
        <v>9</v>
      </c>
      <c r="D72" s="59" t="s">
        <v>87</v>
      </c>
      <c r="E72" s="49">
        <v>517</v>
      </c>
      <c r="F72" s="49">
        <v>16</v>
      </c>
      <c r="G72" s="49">
        <v>0</v>
      </c>
      <c r="H72" s="49">
        <v>2178</v>
      </c>
      <c r="I72" s="49">
        <v>2178</v>
      </c>
      <c r="J72" s="61"/>
      <c r="K72" s="51">
        <v>794.59</v>
      </c>
      <c r="L72" s="62">
        <f t="shared" si="10"/>
        <v>364.82552800734618</v>
      </c>
      <c r="M72" s="61"/>
      <c r="N72" s="51">
        <v>60.56</v>
      </c>
      <c r="O72" s="62">
        <f t="shared" si="11"/>
        <v>27.805325987144169</v>
      </c>
      <c r="P72" s="61"/>
      <c r="Q72" s="51">
        <v>734.03</v>
      </c>
      <c r="R72" s="62">
        <f t="shared" si="12"/>
        <v>337.02020202020202</v>
      </c>
      <c r="S72" s="61"/>
      <c r="T72" s="53">
        <v>0.19815059445178335</v>
      </c>
      <c r="U72" s="53">
        <v>0</v>
      </c>
      <c r="V72" s="53">
        <v>0</v>
      </c>
      <c r="W72" s="53">
        <v>0.8018494055482166</v>
      </c>
      <c r="X72" s="53">
        <v>0</v>
      </c>
      <c r="Y72" s="53">
        <v>0</v>
      </c>
      <c r="Z72" s="63">
        <f t="shared" si="13"/>
        <v>7.6215406687725751E-2</v>
      </c>
      <c r="AA72" s="53">
        <v>0</v>
      </c>
      <c r="AB72" s="53">
        <v>0</v>
      </c>
      <c r="AC72" s="53">
        <v>1</v>
      </c>
      <c r="AD72" s="55">
        <f t="shared" si="14"/>
        <v>0.92378459331227414</v>
      </c>
      <c r="AE72" s="56"/>
    </row>
    <row r="73" spans="1:31" s="29" customFormat="1" ht="20.100000000000001" customHeight="1" x14ac:dyDescent="0.3">
      <c r="A73" s="21"/>
      <c r="B73" s="57">
        <v>56</v>
      </c>
      <c r="C73" s="58">
        <v>5</v>
      </c>
      <c r="D73" s="59" t="s">
        <v>88</v>
      </c>
      <c r="E73" s="49">
        <v>12165</v>
      </c>
      <c r="F73" s="49">
        <v>1864</v>
      </c>
      <c r="G73" s="49">
        <v>53</v>
      </c>
      <c r="H73" s="49">
        <v>33367</v>
      </c>
      <c r="I73" s="49">
        <v>33389</v>
      </c>
      <c r="J73" s="61"/>
      <c r="K73" s="51">
        <v>13668.7</v>
      </c>
      <c r="L73" s="62">
        <f t="shared" si="10"/>
        <v>409.37733984246307</v>
      </c>
      <c r="M73" s="61"/>
      <c r="N73" s="51">
        <v>8194.65</v>
      </c>
      <c r="O73" s="62">
        <f t="shared" si="11"/>
        <v>245.42963251370213</v>
      </c>
      <c r="P73" s="61"/>
      <c r="Q73" s="51">
        <v>5474.05</v>
      </c>
      <c r="R73" s="62">
        <f t="shared" si="12"/>
        <v>163.94770732876097</v>
      </c>
      <c r="S73" s="61"/>
      <c r="T73" s="53">
        <v>2.2435369417851892E-2</v>
      </c>
      <c r="U73" s="53">
        <v>4.3931101389321082E-5</v>
      </c>
      <c r="V73" s="53">
        <v>0.1458744424716126</v>
      </c>
      <c r="W73" s="53">
        <v>0.39876992916109905</v>
      </c>
      <c r="X73" s="53">
        <v>0.4227135997266509</v>
      </c>
      <c r="Y73" s="53">
        <v>1.0162728121396278E-2</v>
      </c>
      <c r="Z73" s="63">
        <f t="shared" si="13"/>
        <v>0.59951933980554106</v>
      </c>
      <c r="AA73" s="53">
        <v>0</v>
      </c>
      <c r="AB73" s="53">
        <v>1.9692914752331451E-3</v>
      </c>
      <c r="AC73" s="53">
        <v>0.99803070852476694</v>
      </c>
      <c r="AD73" s="55">
        <f t="shared" si="14"/>
        <v>0.40048066019445888</v>
      </c>
      <c r="AE73" s="56"/>
    </row>
    <row r="74" spans="1:31" s="29" customFormat="1" ht="20.100000000000001" customHeight="1" x14ac:dyDescent="0.3">
      <c r="A74" s="21"/>
      <c r="B74" s="57">
        <v>239</v>
      </c>
      <c r="C74" s="58">
        <v>7</v>
      </c>
      <c r="D74" s="59" t="s">
        <v>89</v>
      </c>
      <c r="E74" s="49">
        <v>18095</v>
      </c>
      <c r="F74" s="49">
        <v>1647</v>
      </c>
      <c r="G74" s="49">
        <v>698</v>
      </c>
      <c r="H74" s="49">
        <v>35786</v>
      </c>
      <c r="I74" s="49">
        <v>36077</v>
      </c>
      <c r="J74" s="61"/>
      <c r="K74" s="51">
        <v>20831.266912070365</v>
      </c>
      <c r="L74" s="62">
        <f t="shared" si="10"/>
        <v>577.41128453226054</v>
      </c>
      <c r="M74" s="61"/>
      <c r="N74" s="51">
        <v>9488.3468752598092</v>
      </c>
      <c r="O74" s="62">
        <f t="shared" si="11"/>
        <v>263.00265751752664</v>
      </c>
      <c r="P74" s="61">
        <v>5</v>
      </c>
      <c r="Q74" s="51">
        <v>11342.920036810554</v>
      </c>
      <c r="R74" s="62">
        <f t="shared" si="12"/>
        <v>314.4086270147339</v>
      </c>
      <c r="S74" s="61"/>
      <c r="T74" s="53">
        <v>2.0781280721738037E-2</v>
      </c>
      <c r="U74" s="53">
        <v>0</v>
      </c>
      <c r="V74" s="53">
        <v>1.1831354974248464E-2</v>
      </c>
      <c r="W74" s="53">
        <v>0.53241518953865963</v>
      </c>
      <c r="X74" s="53">
        <v>0.42366145842973718</v>
      </c>
      <c r="Y74" s="53">
        <v>1.1310716335616826E-2</v>
      </c>
      <c r="Z74" s="63">
        <f t="shared" si="13"/>
        <v>0.45548582884135236</v>
      </c>
      <c r="AA74" s="53">
        <v>0</v>
      </c>
      <c r="AB74" s="53">
        <v>1.7235420805714456E-3</v>
      </c>
      <c r="AC74" s="53">
        <v>0.99827645791942865</v>
      </c>
      <c r="AD74" s="55">
        <f t="shared" si="14"/>
        <v>0.54451417115864753</v>
      </c>
      <c r="AE74" s="56"/>
    </row>
    <row r="75" spans="1:31" s="29" customFormat="1" ht="20.100000000000001" customHeight="1" x14ac:dyDescent="0.3">
      <c r="A75" s="21"/>
      <c r="B75" s="57">
        <v>441</v>
      </c>
      <c r="C75" s="58">
        <v>2</v>
      </c>
      <c r="D75" s="59" t="s">
        <v>90</v>
      </c>
      <c r="E75" s="49">
        <v>295258</v>
      </c>
      <c r="F75" s="49">
        <v>130615</v>
      </c>
      <c r="G75" s="49">
        <v>26</v>
      </c>
      <c r="H75" s="49">
        <v>1022600</v>
      </c>
      <c r="I75" s="49">
        <v>1022611</v>
      </c>
      <c r="J75" s="61"/>
      <c r="K75" s="51">
        <v>386930.7</v>
      </c>
      <c r="L75" s="64">
        <f t="shared" si="10"/>
        <v>378.37525706255849</v>
      </c>
      <c r="M75" s="61"/>
      <c r="N75" s="51">
        <v>172216.42</v>
      </c>
      <c r="O75" s="64">
        <f t="shared" si="11"/>
        <v>168.4085346236252</v>
      </c>
      <c r="P75" s="61"/>
      <c r="Q75" s="51">
        <v>214714.28</v>
      </c>
      <c r="R75" s="64">
        <f t="shared" si="12"/>
        <v>209.96672243893329</v>
      </c>
      <c r="S75" s="61"/>
      <c r="T75" s="53">
        <v>3.2717728077264641E-2</v>
      </c>
      <c r="U75" s="53">
        <v>8.2582137057546541E-4</v>
      </c>
      <c r="V75" s="53">
        <v>5.4891688028354084E-2</v>
      </c>
      <c r="W75" s="53">
        <v>0.39971310517313041</v>
      </c>
      <c r="X75" s="53">
        <v>0.50888266055002185</v>
      </c>
      <c r="Y75" s="53">
        <v>2.9689968006535029E-3</v>
      </c>
      <c r="Z75" s="65">
        <f t="shared" si="13"/>
        <v>0.44508337022624467</v>
      </c>
      <c r="AA75" s="53">
        <v>0</v>
      </c>
      <c r="AB75" s="53">
        <v>8.8075185311382181E-4</v>
      </c>
      <c r="AC75" s="53">
        <v>0.99911924814688624</v>
      </c>
      <c r="AD75" s="55">
        <f t="shared" si="14"/>
        <v>0.55491662977375533</v>
      </c>
      <c r="AE75" s="56"/>
    </row>
    <row r="76" spans="1:31" s="29" customFormat="1" ht="20.100000000000001" customHeight="1" x14ac:dyDescent="0.3">
      <c r="A76" s="21"/>
      <c r="B76" s="57">
        <v>41</v>
      </c>
      <c r="C76" s="58">
        <v>5</v>
      </c>
      <c r="D76" s="59" t="s">
        <v>91</v>
      </c>
      <c r="E76" s="49">
        <v>6356</v>
      </c>
      <c r="F76" s="49">
        <v>3274</v>
      </c>
      <c r="G76" s="49">
        <v>0</v>
      </c>
      <c r="H76" s="49">
        <v>21341</v>
      </c>
      <c r="I76" s="49">
        <v>21341</v>
      </c>
      <c r="J76" s="61"/>
      <c r="K76" s="51">
        <v>4771.09</v>
      </c>
      <c r="L76" s="62">
        <f t="shared" si="10"/>
        <v>223.56450025771989</v>
      </c>
      <c r="M76" s="61"/>
      <c r="N76" s="51">
        <v>2410.14</v>
      </c>
      <c r="O76" s="62">
        <f t="shared" si="11"/>
        <v>112.93472658263437</v>
      </c>
      <c r="P76" s="61"/>
      <c r="Q76" s="51">
        <v>2360.9499999999998</v>
      </c>
      <c r="R76" s="62">
        <f t="shared" si="12"/>
        <v>110.62977367508552</v>
      </c>
      <c r="S76" s="61"/>
      <c r="T76" s="53">
        <v>4.8789696864082591E-2</v>
      </c>
      <c r="U76" s="53">
        <v>0</v>
      </c>
      <c r="V76" s="53">
        <v>0.23231015625648302</v>
      </c>
      <c r="W76" s="53">
        <v>0.71037367123901518</v>
      </c>
      <c r="X76" s="53">
        <v>0</v>
      </c>
      <c r="Y76" s="53">
        <v>8.5264756404192302E-3</v>
      </c>
      <c r="Z76" s="63">
        <f t="shared" si="13"/>
        <v>0.50515500650794676</v>
      </c>
      <c r="AA76" s="53">
        <v>0</v>
      </c>
      <c r="AB76" s="53">
        <v>0</v>
      </c>
      <c r="AC76" s="53">
        <v>1</v>
      </c>
      <c r="AD76" s="55">
        <f t="shared" si="14"/>
        <v>0.49484499349205313</v>
      </c>
      <c r="AE76" s="56"/>
    </row>
    <row r="77" spans="1:31" s="29" customFormat="1" ht="20.100000000000001" customHeight="1" x14ac:dyDescent="0.3">
      <c r="A77" s="21"/>
      <c r="B77" s="57">
        <v>878</v>
      </c>
      <c r="C77" s="58">
        <v>4</v>
      </c>
      <c r="D77" s="59" t="s">
        <v>92</v>
      </c>
      <c r="E77" s="49">
        <v>44985</v>
      </c>
      <c r="F77" s="49">
        <v>3343</v>
      </c>
      <c r="G77" s="49">
        <v>585</v>
      </c>
      <c r="H77" s="49">
        <v>110862</v>
      </c>
      <c r="I77" s="49">
        <v>111106</v>
      </c>
      <c r="J77" s="61"/>
      <c r="K77" s="51">
        <v>48545.218083781248</v>
      </c>
      <c r="L77" s="62">
        <f t="shared" si="10"/>
        <v>436.92706139885559</v>
      </c>
      <c r="M77" s="61"/>
      <c r="N77" s="51">
        <v>24460.911371214061</v>
      </c>
      <c r="O77" s="62">
        <f t="shared" si="11"/>
        <v>220.15832962408928</v>
      </c>
      <c r="P77" s="61">
        <v>5</v>
      </c>
      <c r="Q77" s="51">
        <v>24084.306712567191</v>
      </c>
      <c r="R77" s="62">
        <f t="shared" si="12"/>
        <v>216.76873177476637</v>
      </c>
      <c r="S77" s="61">
        <v>1</v>
      </c>
      <c r="T77" s="53">
        <v>2.4972495535013333E-2</v>
      </c>
      <c r="U77" s="53">
        <v>0</v>
      </c>
      <c r="V77" s="53">
        <v>8.4080268669806391E-2</v>
      </c>
      <c r="W77" s="53">
        <v>0.40711565684830558</v>
      </c>
      <c r="X77" s="53">
        <v>0.47560621085054233</v>
      </c>
      <c r="Y77" s="53">
        <v>8.2253680963324579E-3</v>
      </c>
      <c r="Z77" s="63">
        <f t="shared" si="13"/>
        <v>0.5038789058275206</v>
      </c>
      <c r="AA77" s="53">
        <v>0</v>
      </c>
      <c r="AB77" s="53">
        <v>1.9597823829145575E-3</v>
      </c>
      <c r="AC77" s="53">
        <v>0.99804021761708539</v>
      </c>
      <c r="AD77" s="55">
        <f t="shared" si="14"/>
        <v>0.49612109417247952</v>
      </c>
      <c r="AE77" s="56"/>
    </row>
    <row r="78" spans="1:31" s="29" customFormat="1" ht="20.100000000000001" customHeight="1" x14ac:dyDescent="0.3">
      <c r="A78" s="21"/>
      <c r="B78" s="57">
        <v>270</v>
      </c>
      <c r="C78" s="58">
        <v>1</v>
      </c>
      <c r="D78" s="59" t="s">
        <v>93</v>
      </c>
      <c r="E78" s="49">
        <v>338935</v>
      </c>
      <c r="F78" s="49">
        <v>107132</v>
      </c>
      <c r="G78" s="49">
        <v>0</v>
      </c>
      <c r="H78" s="49">
        <v>1497742</v>
      </c>
      <c r="I78" s="49">
        <v>1497742</v>
      </c>
      <c r="J78" s="61"/>
      <c r="K78" s="51">
        <v>547129.04300639557</v>
      </c>
      <c r="L78" s="62">
        <f t="shared" si="10"/>
        <v>365.30259751438871</v>
      </c>
      <c r="M78" s="61"/>
      <c r="N78" s="51">
        <v>285337.13440511649</v>
      </c>
      <c r="O78" s="62">
        <f t="shared" si="11"/>
        <v>190.51153964108406</v>
      </c>
      <c r="P78" s="61">
        <v>6</v>
      </c>
      <c r="Q78" s="51">
        <v>261791.90860127914</v>
      </c>
      <c r="R78" s="62">
        <f t="shared" si="12"/>
        <v>174.79105787330471</v>
      </c>
      <c r="S78" s="61"/>
      <c r="T78" s="53">
        <v>2.8922138077840106E-2</v>
      </c>
      <c r="U78" s="53">
        <v>9.3138595701560602E-3</v>
      </c>
      <c r="V78" s="53">
        <v>7.1791356714601823E-2</v>
      </c>
      <c r="W78" s="53">
        <v>0.45622899618908558</v>
      </c>
      <c r="X78" s="53">
        <v>0.42865324997042098</v>
      </c>
      <c r="Y78" s="53">
        <v>5.0903994778954895E-3</v>
      </c>
      <c r="Z78" s="63">
        <f t="shared" si="13"/>
        <v>0.52151706814397913</v>
      </c>
      <c r="AA78" s="53">
        <v>0</v>
      </c>
      <c r="AB78" s="53">
        <v>1.5648688387231474E-3</v>
      </c>
      <c r="AC78" s="53">
        <v>0.9984351311612768</v>
      </c>
      <c r="AD78" s="55">
        <f t="shared" si="14"/>
        <v>0.47848293185602098</v>
      </c>
      <c r="AE78" s="56"/>
    </row>
    <row r="79" spans="1:31" s="29" customFormat="1" ht="20.100000000000001" customHeight="1" x14ac:dyDescent="0.3">
      <c r="A79" s="21"/>
      <c r="B79" s="57">
        <v>616</v>
      </c>
      <c r="C79" s="58">
        <v>8</v>
      </c>
      <c r="D79" s="59" t="s">
        <v>94</v>
      </c>
      <c r="E79" s="49">
        <v>1651</v>
      </c>
      <c r="F79" s="49">
        <v>25</v>
      </c>
      <c r="G79" s="49">
        <v>635</v>
      </c>
      <c r="H79" s="49">
        <v>2454</v>
      </c>
      <c r="I79" s="49">
        <v>2719</v>
      </c>
      <c r="J79" s="61"/>
      <c r="K79" s="51">
        <v>1045.22</v>
      </c>
      <c r="L79" s="62">
        <f t="shared" si="10"/>
        <v>384.41338727473334</v>
      </c>
      <c r="M79" s="61"/>
      <c r="N79" s="51">
        <v>330.65</v>
      </c>
      <c r="O79" s="62">
        <f t="shared" si="11"/>
        <v>121.60720853254873</v>
      </c>
      <c r="P79" s="61"/>
      <c r="Q79" s="51">
        <v>714.57</v>
      </c>
      <c r="R79" s="62">
        <f t="shared" si="12"/>
        <v>262.80617874218461</v>
      </c>
      <c r="S79" s="61"/>
      <c r="T79" s="53">
        <v>4.0889157719643125E-2</v>
      </c>
      <c r="U79" s="53">
        <v>0</v>
      </c>
      <c r="V79" s="53">
        <v>0</v>
      </c>
      <c r="W79" s="53">
        <v>0.9486466051716318</v>
      </c>
      <c r="X79" s="53">
        <v>0</v>
      </c>
      <c r="Y79" s="53">
        <v>1.0464237108725238E-2</v>
      </c>
      <c r="Z79" s="63">
        <f t="shared" si="13"/>
        <v>0.31634488433057151</v>
      </c>
      <c r="AA79" s="53">
        <v>0</v>
      </c>
      <c r="AB79" s="53">
        <v>2.379053136851533E-3</v>
      </c>
      <c r="AC79" s="53">
        <v>0.99762094686314839</v>
      </c>
      <c r="AD79" s="55">
        <f t="shared" si="14"/>
        <v>0.68365511566942849</v>
      </c>
      <c r="AE79" s="56"/>
    </row>
    <row r="80" spans="1:31" s="29" customFormat="1" ht="20.100000000000001" customHeight="1" x14ac:dyDescent="0.3">
      <c r="A80" s="21"/>
      <c r="B80" s="57">
        <v>293</v>
      </c>
      <c r="C80" s="58">
        <v>3</v>
      </c>
      <c r="D80" s="59" t="s">
        <v>95</v>
      </c>
      <c r="E80" s="49">
        <v>27110</v>
      </c>
      <c r="F80" s="49">
        <v>8209</v>
      </c>
      <c r="G80" s="49">
        <v>0</v>
      </c>
      <c r="H80" s="49">
        <v>82094</v>
      </c>
      <c r="I80" s="49">
        <v>82094</v>
      </c>
      <c r="J80" s="61"/>
      <c r="K80" s="51">
        <v>35585.75</v>
      </c>
      <c r="L80" s="62">
        <f t="shared" si="10"/>
        <v>433.47564986478915</v>
      </c>
      <c r="M80" s="61"/>
      <c r="N80" s="51">
        <v>18751.22</v>
      </c>
      <c r="O80" s="62">
        <f t="shared" si="11"/>
        <v>228.41157697273857</v>
      </c>
      <c r="P80" s="61"/>
      <c r="Q80" s="51">
        <v>16834.53</v>
      </c>
      <c r="R80" s="62">
        <f t="shared" si="12"/>
        <v>205.06407289205058</v>
      </c>
      <c r="S80" s="61"/>
      <c r="T80" s="53">
        <v>2.4123230381809822E-2</v>
      </c>
      <c r="U80" s="53">
        <v>0</v>
      </c>
      <c r="V80" s="53">
        <v>0.11864508016011756</v>
      </c>
      <c r="W80" s="53">
        <v>0.47833527631802092</v>
      </c>
      <c r="X80" s="53">
        <v>0.36118449892860299</v>
      </c>
      <c r="Y80" s="53">
        <v>1.7711914211448642E-2</v>
      </c>
      <c r="Z80" s="63">
        <f t="shared" si="13"/>
        <v>0.52693058316882468</v>
      </c>
      <c r="AA80" s="53">
        <v>0</v>
      </c>
      <c r="AB80" s="53">
        <v>5.5647529215249857E-3</v>
      </c>
      <c r="AC80" s="53">
        <v>0.99443524707847497</v>
      </c>
      <c r="AD80" s="55">
        <f t="shared" si="14"/>
        <v>0.47306941683117537</v>
      </c>
      <c r="AE80" s="56"/>
    </row>
    <row r="81" spans="1:31" s="29" customFormat="1" ht="20.100000000000001" customHeight="1" x14ac:dyDescent="0.3">
      <c r="A81" s="21"/>
      <c r="B81" s="57">
        <v>88</v>
      </c>
      <c r="C81" s="58">
        <v>4</v>
      </c>
      <c r="D81" s="59" t="s">
        <v>96</v>
      </c>
      <c r="E81" s="49">
        <v>36304</v>
      </c>
      <c r="F81" s="49">
        <v>417</v>
      </c>
      <c r="G81" s="49">
        <v>12372</v>
      </c>
      <c r="H81" s="49">
        <v>58330</v>
      </c>
      <c r="I81" s="49">
        <v>63485</v>
      </c>
      <c r="J81" s="61"/>
      <c r="K81" s="51">
        <v>25705.38</v>
      </c>
      <c r="L81" s="62">
        <f t="shared" si="10"/>
        <v>404.90478065684806</v>
      </c>
      <c r="M81" s="61"/>
      <c r="N81" s="51">
        <v>13008.01</v>
      </c>
      <c r="O81" s="62">
        <f t="shared" si="11"/>
        <v>204.89895250846658</v>
      </c>
      <c r="P81" s="61"/>
      <c r="Q81" s="51">
        <v>12697.37</v>
      </c>
      <c r="R81" s="62">
        <f t="shared" si="12"/>
        <v>200.00582814838151</v>
      </c>
      <c r="S81" s="61"/>
      <c r="T81" s="53">
        <v>2.4707853084368785E-2</v>
      </c>
      <c r="U81" s="53">
        <v>8.4640156334443162E-3</v>
      </c>
      <c r="V81" s="53">
        <v>0.15515132599067805</v>
      </c>
      <c r="W81" s="53">
        <v>0.66210896209335623</v>
      </c>
      <c r="X81" s="53">
        <v>0.13821022585314741</v>
      </c>
      <c r="Y81" s="53">
        <v>1.1357617345005117E-2</v>
      </c>
      <c r="Z81" s="63">
        <f t="shared" si="13"/>
        <v>0.50604231487727469</v>
      </c>
      <c r="AA81" s="53">
        <v>0</v>
      </c>
      <c r="AB81" s="53">
        <v>2.6013261013895003E-3</v>
      </c>
      <c r="AC81" s="53">
        <v>0.99739867389861048</v>
      </c>
      <c r="AD81" s="55">
        <f t="shared" si="14"/>
        <v>0.49395768512272531</v>
      </c>
      <c r="AE81" s="56"/>
    </row>
    <row r="82" spans="1:31" s="29" customFormat="1" ht="20.100000000000001" customHeight="1" x14ac:dyDescent="0.3">
      <c r="A82" s="21"/>
      <c r="B82" s="57">
        <v>696</v>
      </c>
      <c r="C82" s="58">
        <v>5</v>
      </c>
      <c r="D82" s="59" t="s">
        <v>97</v>
      </c>
      <c r="E82" s="49">
        <v>2323</v>
      </c>
      <c r="F82" s="49">
        <v>200</v>
      </c>
      <c r="G82" s="49">
        <v>0</v>
      </c>
      <c r="H82" s="49">
        <v>5742</v>
      </c>
      <c r="I82" s="49">
        <v>5742</v>
      </c>
      <c r="J82" s="61"/>
      <c r="K82" s="51">
        <v>2022.92</v>
      </c>
      <c r="L82" s="62">
        <f t="shared" si="10"/>
        <v>352.30233368164403</v>
      </c>
      <c r="M82" s="61"/>
      <c r="N82" s="51">
        <v>524.15</v>
      </c>
      <c r="O82" s="62">
        <f t="shared" si="11"/>
        <v>91.283524904214559</v>
      </c>
      <c r="P82" s="61"/>
      <c r="Q82" s="51">
        <v>1498.77</v>
      </c>
      <c r="R82" s="62">
        <f t="shared" si="12"/>
        <v>261.01880877742946</v>
      </c>
      <c r="S82" s="61"/>
      <c r="T82" s="53">
        <v>6.0364399503958797E-2</v>
      </c>
      <c r="U82" s="53">
        <v>0</v>
      </c>
      <c r="V82" s="53">
        <v>3.5676810073452254E-2</v>
      </c>
      <c r="W82" s="53">
        <v>0.63638271487169706</v>
      </c>
      <c r="X82" s="53">
        <v>0.26757607555089191</v>
      </c>
      <c r="Y82" s="53">
        <v>0</v>
      </c>
      <c r="Z82" s="63">
        <f t="shared" si="13"/>
        <v>0.25910564925948626</v>
      </c>
      <c r="AA82" s="53">
        <v>0</v>
      </c>
      <c r="AB82" s="53">
        <v>0</v>
      </c>
      <c r="AC82" s="53">
        <v>1</v>
      </c>
      <c r="AD82" s="55">
        <f t="shared" si="14"/>
        <v>0.74089435074051369</v>
      </c>
      <c r="AE82" s="56"/>
    </row>
    <row r="83" spans="1:31" s="29" customFormat="1" ht="20.100000000000001" customHeight="1" x14ac:dyDescent="0.3">
      <c r="A83" s="21"/>
      <c r="B83" s="57">
        <v>224</v>
      </c>
      <c r="C83" s="58">
        <v>5</v>
      </c>
      <c r="D83" s="59" t="s">
        <v>98</v>
      </c>
      <c r="E83" s="49">
        <v>1509</v>
      </c>
      <c r="F83" s="49">
        <v>444</v>
      </c>
      <c r="G83" s="49">
        <v>0</v>
      </c>
      <c r="H83" s="49">
        <v>4241</v>
      </c>
      <c r="I83" s="49">
        <v>4241</v>
      </c>
      <c r="J83" s="61"/>
      <c r="K83" s="51">
        <v>1329.25</v>
      </c>
      <c r="L83" s="66">
        <f t="shared" si="10"/>
        <v>313.42843668946006</v>
      </c>
      <c r="M83" s="61"/>
      <c r="N83" s="51">
        <v>485.36</v>
      </c>
      <c r="O83" s="62">
        <f t="shared" si="11"/>
        <v>114.44470643716105</v>
      </c>
      <c r="P83" s="61"/>
      <c r="Q83" s="51">
        <v>843.89</v>
      </c>
      <c r="R83" s="62">
        <f t="shared" si="12"/>
        <v>198.98373025229898</v>
      </c>
      <c r="S83" s="61"/>
      <c r="T83" s="53">
        <v>4.8149826932586119E-2</v>
      </c>
      <c r="U83" s="53">
        <v>0</v>
      </c>
      <c r="V83" s="53">
        <v>0.3481539475852975</v>
      </c>
      <c r="W83" s="53">
        <v>0.4417133673973957</v>
      </c>
      <c r="X83" s="53">
        <v>0.16198285808472063</v>
      </c>
      <c r="Y83" s="53">
        <v>0</v>
      </c>
      <c r="Z83" s="63">
        <f t="shared" si="13"/>
        <v>0.36513823584728233</v>
      </c>
      <c r="AA83" s="53">
        <v>0</v>
      </c>
      <c r="AB83" s="53">
        <v>0</v>
      </c>
      <c r="AC83" s="53">
        <v>1</v>
      </c>
      <c r="AD83" s="55">
        <f t="shared" si="14"/>
        <v>0.63486176415271767</v>
      </c>
      <c r="AE83" s="56"/>
    </row>
    <row r="84" spans="1:31" s="29" customFormat="1" ht="20.100000000000001" customHeight="1" x14ac:dyDescent="0.3">
      <c r="A84" s="21"/>
      <c r="B84" s="57">
        <v>87</v>
      </c>
      <c r="C84" s="58">
        <v>4</v>
      </c>
      <c r="D84" s="59" t="s">
        <v>99</v>
      </c>
      <c r="E84" s="49">
        <v>74674</v>
      </c>
      <c r="F84" s="49">
        <v>5682</v>
      </c>
      <c r="G84" s="49">
        <v>4279</v>
      </c>
      <c r="H84" s="49">
        <v>169065</v>
      </c>
      <c r="I84" s="49">
        <v>170848</v>
      </c>
      <c r="J84" s="61"/>
      <c r="K84" s="51">
        <v>48640.54</v>
      </c>
      <c r="L84" s="62">
        <f t="shared" si="10"/>
        <v>284.7006696010489</v>
      </c>
      <c r="M84" s="61"/>
      <c r="N84" s="51">
        <v>24661.96</v>
      </c>
      <c r="O84" s="62">
        <f t="shared" si="11"/>
        <v>144.35029968158833</v>
      </c>
      <c r="P84" s="61"/>
      <c r="Q84" s="51">
        <v>23978.579999999998</v>
      </c>
      <c r="R84" s="62">
        <f t="shared" si="12"/>
        <v>140.35036991946055</v>
      </c>
      <c r="S84" s="61"/>
      <c r="T84" s="53">
        <v>3.7772747989210917E-2</v>
      </c>
      <c r="U84" s="53">
        <v>0</v>
      </c>
      <c r="V84" s="53">
        <v>0.13416086961458051</v>
      </c>
      <c r="W84" s="53">
        <v>0.54453660617404298</v>
      </c>
      <c r="X84" s="53">
        <v>0.27472998901952644</v>
      </c>
      <c r="Y84" s="53">
        <v>8.7997872026392074E-3</v>
      </c>
      <c r="Z84" s="63">
        <f t="shared" si="13"/>
        <v>0.50702479865560701</v>
      </c>
      <c r="AA84" s="53">
        <v>0</v>
      </c>
      <c r="AB84" s="53">
        <v>4.357222154105873E-3</v>
      </c>
      <c r="AC84" s="53">
        <v>0.99564277784589417</v>
      </c>
      <c r="AD84" s="55">
        <f t="shared" si="14"/>
        <v>0.49297520134439293</v>
      </c>
      <c r="AE84" s="56"/>
    </row>
    <row r="85" spans="1:31" s="29" customFormat="1" ht="20.100000000000001" customHeight="1" x14ac:dyDescent="0.3">
      <c r="A85" s="21"/>
      <c r="B85" s="57">
        <v>565</v>
      </c>
      <c r="C85" s="58">
        <v>5</v>
      </c>
      <c r="D85" s="59" t="s">
        <v>100</v>
      </c>
      <c r="E85" s="49">
        <v>3269</v>
      </c>
      <c r="F85" s="49">
        <v>576</v>
      </c>
      <c r="G85" s="49">
        <v>0</v>
      </c>
      <c r="H85" s="49">
        <v>8223</v>
      </c>
      <c r="I85" s="49">
        <v>8223</v>
      </c>
      <c r="J85" s="61"/>
      <c r="K85" s="51">
        <v>3713.72</v>
      </c>
      <c r="L85" s="62">
        <f t="shared" si="10"/>
        <v>451.62592727714946</v>
      </c>
      <c r="M85" s="61"/>
      <c r="N85" s="51">
        <v>1141.05</v>
      </c>
      <c r="O85" s="62">
        <f t="shared" si="11"/>
        <v>138.76322510032836</v>
      </c>
      <c r="P85" s="61"/>
      <c r="Q85" s="51">
        <v>2572.6699999999996</v>
      </c>
      <c r="R85" s="62">
        <f t="shared" si="12"/>
        <v>312.86270217682107</v>
      </c>
      <c r="S85" s="61"/>
      <c r="T85" s="53">
        <v>3.970903991937251E-2</v>
      </c>
      <c r="U85" s="53">
        <v>0</v>
      </c>
      <c r="V85" s="53">
        <v>7.0023224223303105E-3</v>
      </c>
      <c r="W85" s="53">
        <v>0.76864291661189255</v>
      </c>
      <c r="X85" s="53">
        <v>0.18464572104640464</v>
      </c>
      <c r="Y85" s="53">
        <v>0</v>
      </c>
      <c r="Z85" s="63">
        <f t="shared" si="13"/>
        <v>0.30725256616007668</v>
      </c>
      <c r="AA85" s="53">
        <v>0</v>
      </c>
      <c r="AB85" s="53">
        <v>5.8188574515969805E-3</v>
      </c>
      <c r="AC85" s="53">
        <v>0.99418114254840306</v>
      </c>
      <c r="AD85" s="55">
        <f t="shared" si="14"/>
        <v>0.69274743383992321</v>
      </c>
      <c r="AE85" s="56"/>
    </row>
    <row r="86" spans="1:31" s="29" customFormat="1" ht="20.100000000000001" customHeight="1" x14ac:dyDescent="0.3">
      <c r="A86" s="21"/>
      <c r="B86" s="57">
        <v>103</v>
      </c>
      <c r="C86" s="58">
        <v>3</v>
      </c>
      <c r="D86" s="59" t="s">
        <v>101</v>
      </c>
      <c r="E86" s="49">
        <v>26734</v>
      </c>
      <c r="F86" s="49">
        <v>8362</v>
      </c>
      <c r="G86" s="49">
        <v>50</v>
      </c>
      <c r="H86" s="49">
        <v>77754</v>
      </c>
      <c r="I86" s="49">
        <v>77775</v>
      </c>
      <c r="J86" s="61"/>
      <c r="K86" s="51">
        <v>26260.31</v>
      </c>
      <c r="L86" s="62">
        <f t="shared" si="10"/>
        <v>337.64461587913854</v>
      </c>
      <c r="M86" s="61"/>
      <c r="N86" s="51">
        <v>9690.49</v>
      </c>
      <c r="O86" s="62">
        <f t="shared" si="11"/>
        <v>124.59646415943426</v>
      </c>
      <c r="P86" s="61"/>
      <c r="Q86" s="51">
        <v>16569.82</v>
      </c>
      <c r="R86" s="62">
        <f t="shared" si="12"/>
        <v>213.04815171970426</v>
      </c>
      <c r="S86" s="61"/>
      <c r="T86" s="53">
        <v>4.4210354687946637E-2</v>
      </c>
      <c r="U86" s="53">
        <v>0</v>
      </c>
      <c r="V86" s="53">
        <v>6.8680737506565712E-2</v>
      </c>
      <c r="W86" s="53">
        <v>0.48914863954247928</v>
      </c>
      <c r="X86" s="53">
        <v>0.39796026826300834</v>
      </c>
      <c r="Y86" s="53">
        <v>0</v>
      </c>
      <c r="Z86" s="63">
        <f t="shared" si="13"/>
        <v>0.36901658815147265</v>
      </c>
      <c r="AA86" s="53">
        <v>0</v>
      </c>
      <c r="AB86" s="53">
        <v>0</v>
      </c>
      <c r="AC86" s="53">
        <v>1</v>
      </c>
      <c r="AD86" s="55">
        <f t="shared" si="14"/>
        <v>0.63098341184852724</v>
      </c>
      <c r="AE86" s="56"/>
    </row>
    <row r="87" spans="1:31" s="29" customFormat="1" ht="20.100000000000001" customHeight="1" x14ac:dyDescent="0.3">
      <c r="A87" s="21"/>
      <c r="B87" s="57">
        <v>55</v>
      </c>
      <c r="C87" s="58">
        <v>3</v>
      </c>
      <c r="D87" s="59" t="s">
        <v>102</v>
      </c>
      <c r="E87" s="49">
        <v>26137</v>
      </c>
      <c r="F87" s="49">
        <v>8348</v>
      </c>
      <c r="G87" s="49">
        <v>104</v>
      </c>
      <c r="H87" s="49">
        <v>73368</v>
      </c>
      <c r="I87" s="49">
        <v>73411</v>
      </c>
      <c r="J87" s="61"/>
      <c r="K87" s="51">
        <v>37153.360000000001</v>
      </c>
      <c r="L87" s="62">
        <f t="shared" si="10"/>
        <v>506.10072060045496</v>
      </c>
      <c r="M87" s="61"/>
      <c r="N87" s="51">
        <v>9981.33</v>
      </c>
      <c r="O87" s="62">
        <f t="shared" si="11"/>
        <v>135.96504611025597</v>
      </c>
      <c r="P87" s="61"/>
      <c r="Q87" s="51">
        <v>27172.03</v>
      </c>
      <c r="R87" s="62">
        <f t="shared" si="12"/>
        <v>370.13567449019899</v>
      </c>
      <c r="S87" s="61"/>
      <c r="T87" s="53">
        <v>4.0501616518039178E-2</v>
      </c>
      <c r="U87" s="53">
        <v>4.3621441230777859E-3</v>
      </c>
      <c r="V87" s="53">
        <v>0.12862915062421543</v>
      </c>
      <c r="W87" s="53">
        <v>0.67719532366929058</v>
      </c>
      <c r="X87" s="53">
        <v>0.14021678473710417</v>
      </c>
      <c r="Y87" s="53">
        <v>9.0949803282728853E-3</v>
      </c>
      <c r="Z87" s="63">
        <f t="shared" si="13"/>
        <v>0.26865214882314814</v>
      </c>
      <c r="AA87" s="53">
        <v>0</v>
      </c>
      <c r="AB87" s="53">
        <v>8.5602731926911612E-4</v>
      </c>
      <c r="AC87" s="53">
        <v>0.99914397268073096</v>
      </c>
      <c r="AD87" s="55">
        <f t="shared" si="14"/>
        <v>0.73134785117685175</v>
      </c>
      <c r="AE87" s="56"/>
    </row>
    <row r="88" spans="1:31" s="29" customFormat="1" ht="20.100000000000001" customHeight="1" x14ac:dyDescent="0.3">
      <c r="A88" s="21"/>
      <c r="B88" s="57">
        <v>335</v>
      </c>
      <c r="C88" s="58">
        <v>2</v>
      </c>
      <c r="D88" s="59" t="s">
        <v>103</v>
      </c>
      <c r="E88" s="49">
        <v>143757</v>
      </c>
      <c r="F88" s="49">
        <v>6812</v>
      </c>
      <c r="G88" s="49">
        <v>9298</v>
      </c>
      <c r="H88" s="49">
        <v>331252</v>
      </c>
      <c r="I88" s="49">
        <v>335126</v>
      </c>
      <c r="J88" s="61"/>
      <c r="K88" s="51">
        <v>160454.19</v>
      </c>
      <c r="L88" s="62">
        <f t="shared" si="10"/>
        <v>478.7876500182021</v>
      </c>
      <c r="M88" s="61"/>
      <c r="N88" s="51">
        <v>102747.94</v>
      </c>
      <c r="O88" s="62">
        <f t="shared" si="11"/>
        <v>306.59495234628167</v>
      </c>
      <c r="P88" s="61"/>
      <c r="Q88" s="51">
        <v>57706.25</v>
      </c>
      <c r="R88" s="62">
        <f t="shared" si="12"/>
        <v>172.1926976719204</v>
      </c>
      <c r="S88" s="61"/>
      <c r="T88" s="53">
        <v>1.7763859791252262E-2</v>
      </c>
      <c r="U88" s="53">
        <v>6.8098688888555822E-4</v>
      </c>
      <c r="V88" s="53">
        <v>6.4114570082864919E-2</v>
      </c>
      <c r="W88" s="53">
        <v>0.49730125976248279</v>
      </c>
      <c r="X88" s="53">
        <v>0.41344653722497987</v>
      </c>
      <c r="Y88" s="53">
        <v>6.6927862495345398E-3</v>
      </c>
      <c r="Z88" s="63">
        <f t="shared" si="13"/>
        <v>0.64035685200866366</v>
      </c>
      <c r="AA88" s="53">
        <v>4.5574092927542505E-2</v>
      </c>
      <c r="AB88" s="53">
        <v>1.0165276724791508E-3</v>
      </c>
      <c r="AC88" s="53">
        <v>0.95340937939997839</v>
      </c>
      <c r="AD88" s="55">
        <f t="shared" si="14"/>
        <v>0.35964314799133634</v>
      </c>
      <c r="AE88" s="56"/>
    </row>
    <row r="89" spans="1:31" s="29" customFormat="1" ht="20.100000000000001" customHeight="1" x14ac:dyDescent="0.3">
      <c r="A89" s="21"/>
      <c r="B89" s="57">
        <v>906</v>
      </c>
      <c r="C89" s="58">
        <v>6</v>
      </c>
      <c r="D89" s="59" t="s">
        <v>104</v>
      </c>
      <c r="E89" s="49">
        <v>2311</v>
      </c>
      <c r="F89" s="49">
        <v>194</v>
      </c>
      <c r="G89" s="49">
        <v>162</v>
      </c>
      <c r="H89" s="49">
        <v>5272</v>
      </c>
      <c r="I89" s="49">
        <v>5340</v>
      </c>
      <c r="J89" s="61"/>
      <c r="K89" s="51">
        <v>1775.44</v>
      </c>
      <c r="L89" s="62">
        <f t="shared" si="10"/>
        <v>332.47940074906364</v>
      </c>
      <c r="M89" s="61"/>
      <c r="N89" s="51">
        <v>654.71</v>
      </c>
      <c r="O89" s="62">
        <f t="shared" si="11"/>
        <v>122.60486891385767</v>
      </c>
      <c r="P89" s="61"/>
      <c r="Q89" s="51">
        <v>1120.73</v>
      </c>
      <c r="R89" s="62">
        <f t="shared" si="12"/>
        <v>209.874531835206</v>
      </c>
      <c r="S89" s="61"/>
      <c r="T89" s="53">
        <v>4.437079012081685E-2</v>
      </c>
      <c r="U89" s="53">
        <v>0</v>
      </c>
      <c r="V89" s="53">
        <v>9.8516900612484921E-3</v>
      </c>
      <c r="W89" s="53">
        <v>0.60284706205801042</v>
      </c>
      <c r="X89" s="53">
        <v>0.33488109239205144</v>
      </c>
      <c r="Y89" s="53">
        <v>8.0493653678727975E-3</v>
      </c>
      <c r="Z89" s="63">
        <f t="shared" si="13"/>
        <v>0.36875929347091424</v>
      </c>
      <c r="AA89" s="53">
        <v>0</v>
      </c>
      <c r="AB89" s="53">
        <v>1.1778037529110491E-3</v>
      </c>
      <c r="AC89" s="53">
        <v>0.99882219624708901</v>
      </c>
      <c r="AD89" s="55">
        <f t="shared" si="14"/>
        <v>0.6312407065290857</v>
      </c>
      <c r="AE89" s="56"/>
    </row>
    <row r="90" spans="1:31" s="29" customFormat="1" ht="20.100000000000001" customHeight="1" x14ac:dyDescent="0.3">
      <c r="A90" s="21"/>
      <c r="B90" s="57">
        <v>296</v>
      </c>
      <c r="C90" s="58">
        <v>7</v>
      </c>
      <c r="D90" s="59" t="s">
        <v>105</v>
      </c>
      <c r="E90" s="49">
        <v>10369</v>
      </c>
      <c r="F90" s="49">
        <v>237</v>
      </c>
      <c r="G90" s="49">
        <v>3101</v>
      </c>
      <c r="H90" s="49">
        <v>18646</v>
      </c>
      <c r="I90" s="49">
        <v>19938</v>
      </c>
      <c r="J90" s="61"/>
      <c r="K90" s="51">
        <v>6259.14</v>
      </c>
      <c r="L90" s="62">
        <f t="shared" si="10"/>
        <v>313.93018356906413</v>
      </c>
      <c r="M90" s="61"/>
      <c r="N90" s="51">
        <v>1800.24</v>
      </c>
      <c r="O90" s="62">
        <f t="shared" si="11"/>
        <v>90.291904905206138</v>
      </c>
      <c r="P90" s="61"/>
      <c r="Q90" s="51">
        <v>4458.8999999999996</v>
      </c>
      <c r="R90" s="62">
        <f t="shared" si="12"/>
        <v>223.63827866385796</v>
      </c>
      <c r="S90" s="61"/>
      <c r="T90" s="53">
        <v>5.7070168421988178E-2</v>
      </c>
      <c r="U90" s="53">
        <v>0</v>
      </c>
      <c r="V90" s="53">
        <v>2.8162911611785097E-2</v>
      </c>
      <c r="W90" s="53">
        <v>0.78367884282095712</v>
      </c>
      <c r="X90" s="53">
        <v>0.13108807714526952</v>
      </c>
      <c r="Y90" s="53">
        <v>0</v>
      </c>
      <c r="Z90" s="63">
        <f t="shared" si="13"/>
        <v>0.28761778774719848</v>
      </c>
      <c r="AA90" s="53">
        <v>0.23077440624369241</v>
      </c>
      <c r="AB90" s="53">
        <v>1.1449012088183184E-2</v>
      </c>
      <c r="AC90" s="53">
        <v>0.75777658166812445</v>
      </c>
      <c r="AD90" s="55">
        <f t="shared" si="14"/>
        <v>0.71238221225280141</v>
      </c>
      <c r="AE90" s="56"/>
    </row>
    <row r="91" spans="1:31" s="29" customFormat="1" ht="20.100000000000001" customHeight="1" x14ac:dyDescent="0.3">
      <c r="A91" s="21"/>
      <c r="B91" s="57">
        <v>301</v>
      </c>
      <c r="C91" s="58">
        <v>7</v>
      </c>
      <c r="D91" s="59" t="s">
        <v>106</v>
      </c>
      <c r="E91" s="49">
        <v>5496</v>
      </c>
      <c r="F91" s="49">
        <v>180</v>
      </c>
      <c r="G91" s="49">
        <v>30</v>
      </c>
      <c r="H91" s="49">
        <v>13110</v>
      </c>
      <c r="I91" s="49">
        <v>13123</v>
      </c>
      <c r="J91" s="61"/>
      <c r="K91" s="51">
        <v>4678.2700000000004</v>
      </c>
      <c r="L91" s="62">
        <f t="shared" si="10"/>
        <v>356.493941934009</v>
      </c>
      <c r="M91" s="61"/>
      <c r="N91" s="51">
        <v>1072.76</v>
      </c>
      <c r="O91" s="62">
        <f t="shared" si="11"/>
        <v>81.746551855520835</v>
      </c>
      <c r="P91" s="61"/>
      <c r="Q91" s="51">
        <v>3605.5099999999998</v>
      </c>
      <c r="R91" s="62">
        <f t="shared" si="12"/>
        <v>274.74739007848814</v>
      </c>
      <c r="S91" s="61"/>
      <c r="T91" s="53">
        <v>6.7340318430963123E-2</v>
      </c>
      <c r="U91" s="53">
        <v>0</v>
      </c>
      <c r="V91" s="53">
        <v>4.1052984824191806E-2</v>
      </c>
      <c r="W91" s="53">
        <v>0.67262015735113156</v>
      </c>
      <c r="X91" s="53">
        <v>0.2189865393937134</v>
      </c>
      <c r="Y91" s="53">
        <v>0</v>
      </c>
      <c r="Z91" s="63">
        <f t="shared" si="13"/>
        <v>0.22930698741201339</v>
      </c>
      <c r="AA91" s="53">
        <v>0</v>
      </c>
      <c r="AB91" s="53">
        <v>3.846889899071144E-3</v>
      </c>
      <c r="AC91" s="53">
        <v>0.99615311010092888</v>
      </c>
      <c r="AD91" s="55">
        <f t="shared" si="14"/>
        <v>0.7706930125879865</v>
      </c>
      <c r="AE91" s="56"/>
    </row>
    <row r="92" spans="1:31" s="29" customFormat="1" ht="20.100000000000001" customHeight="1" x14ac:dyDescent="0.3">
      <c r="A92" s="21"/>
      <c r="B92" s="57">
        <v>233</v>
      </c>
      <c r="C92" s="58">
        <v>5</v>
      </c>
      <c r="D92" s="59" t="s">
        <v>107</v>
      </c>
      <c r="E92" s="49">
        <v>14613</v>
      </c>
      <c r="F92" s="49">
        <v>3741</v>
      </c>
      <c r="G92" s="49">
        <v>0</v>
      </c>
      <c r="H92" s="49">
        <v>41824</v>
      </c>
      <c r="I92" s="49">
        <v>41824</v>
      </c>
      <c r="J92" s="61"/>
      <c r="K92" s="51">
        <v>21463.06767745614</v>
      </c>
      <c r="L92" s="62">
        <f t="shared" si="10"/>
        <v>513.17587216564993</v>
      </c>
      <c r="M92" s="61"/>
      <c r="N92" s="51">
        <v>9405.2073013745521</v>
      </c>
      <c r="O92" s="62">
        <f t="shared" si="11"/>
        <v>224.87584404587204</v>
      </c>
      <c r="P92" s="61" t="s">
        <v>152</v>
      </c>
      <c r="Q92" s="51">
        <v>12057.860376081588</v>
      </c>
      <c r="R92" s="62">
        <f t="shared" si="12"/>
        <v>288.30002811977783</v>
      </c>
      <c r="S92" s="61">
        <v>1</v>
      </c>
      <c r="T92" s="53">
        <v>2.4502383904533416E-2</v>
      </c>
      <c r="U92" s="53">
        <v>0</v>
      </c>
      <c r="V92" s="53">
        <v>1.4619560802227576E-2</v>
      </c>
      <c r="W92" s="53">
        <v>0.39765838982242163</v>
      </c>
      <c r="X92" s="53">
        <v>0.5545691384390411</v>
      </c>
      <c r="Y92" s="53">
        <v>8.6505270317762586E-3</v>
      </c>
      <c r="Z92" s="63">
        <f t="shared" si="13"/>
        <v>0.43820424194316676</v>
      </c>
      <c r="AA92" s="53">
        <v>0</v>
      </c>
      <c r="AB92" s="53">
        <v>2.811444065751937E-4</v>
      </c>
      <c r="AC92" s="53">
        <v>0.99971885559342488</v>
      </c>
      <c r="AD92" s="55">
        <f t="shared" si="14"/>
        <v>0.56179575805683324</v>
      </c>
      <c r="AE92" s="56"/>
    </row>
    <row r="93" spans="1:31" s="29" customFormat="1" ht="20.100000000000001" customHeight="1" x14ac:dyDescent="0.3">
      <c r="A93" s="21"/>
      <c r="B93" s="57">
        <v>331</v>
      </c>
      <c r="C93" s="58">
        <v>9</v>
      </c>
      <c r="D93" s="59" t="s">
        <v>108</v>
      </c>
      <c r="E93" s="49">
        <v>3718</v>
      </c>
      <c r="F93" s="49">
        <v>8</v>
      </c>
      <c r="G93" s="49">
        <v>0</v>
      </c>
      <c r="H93" s="49">
        <v>6168</v>
      </c>
      <c r="I93" s="49">
        <v>6168</v>
      </c>
      <c r="J93" s="61"/>
      <c r="K93" s="51">
        <v>1661.28</v>
      </c>
      <c r="L93" s="62">
        <f t="shared" si="10"/>
        <v>269.33852140077823</v>
      </c>
      <c r="M93" s="61"/>
      <c r="N93" s="51">
        <v>486.78</v>
      </c>
      <c r="O93" s="62">
        <f t="shared" si="11"/>
        <v>78.920233463035018</v>
      </c>
      <c r="P93" s="61"/>
      <c r="Q93" s="51">
        <v>1174.5</v>
      </c>
      <c r="R93" s="62">
        <f t="shared" si="12"/>
        <v>190.4182879377432</v>
      </c>
      <c r="S93" s="61"/>
      <c r="T93" s="53">
        <v>6.9826204856403312E-2</v>
      </c>
      <c r="U93" s="53">
        <v>0</v>
      </c>
      <c r="V93" s="53">
        <v>2.6500677924318997E-2</v>
      </c>
      <c r="W93" s="53">
        <v>0.90367311721927768</v>
      </c>
      <c r="X93" s="53">
        <v>0</v>
      </c>
      <c r="Y93" s="53">
        <v>0</v>
      </c>
      <c r="Z93" s="63">
        <f t="shared" si="13"/>
        <v>0.29301502455937589</v>
      </c>
      <c r="AA93" s="53">
        <v>0</v>
      </c>
      <c r="AB93" s="53">
        <v>0</v>
      </c>
      <c r="AC93" s="53">
        <v>1</v>
      </c>
      <c r="AD93" s="55">
        <f t="shared" si="14"/>
        <v>0.70698497544062411</v>
      </c>
      <c r="AE93" s="56"/>
    </row>
    <row r="94" spans="1:31" s="29" customFormat="1" ht="20.100000000000001" customHeight="1" x14ac:dyDescent="0.3">
      <c r="A94" s="21"/>
      <c r="B94" s="57">
        <v>8</v>
      </c>
      <c r="C94" s="58">
        <v>5</v>
      </c>
      <c r="D94" s="59" t="s">
        <v>109</v>
      </c>
      <c r="E94" s="49">
        <v>11202</v>
      </c>
      <c r="F94" s="49">
        <v>4084</v>
      </c>
      <c r="G94" s="49">
        <v>0</v>
      </c>
      <c r="H94" s="49">
        <v>31465</v>
      </c>
      <c r="I94" s="49">
        <v>31465</v>
      </c>
      <c r="J94" s="61"/>
      <c r="K94" s="51">
        <v>12947.64</v>
      </c>
      <c r="L94" s="62">
        <f t="shared" si="10"/>
        <v>411.49340537104717</v>
      </c>
      <c r="M94" s="61"/>
      <c r="N94" s="51">
        <v>5302.04</v>
      </c>
      <c r="O94" s="62">
        <f t="shared" si="11"/>
        <v>168.50595900206579</v>
      </c>
      <c r="P94" s="61"/>
      <c r="Q94" s="51">
        <v>7645.6</v>
      </c>
      <c r="R94" s="62">
        <f t="shared" si="12"/>
        <v>242.98744636898141</v>
      </c>
      <c r="S94" s="61">
        <v>1</v>
      </c>
      <c r="T94" s="53">
        <v>3.2698734826595049E-2</v>
      </c>
      <c r="U94" s="53">
        <v>0</v>
      </c>
      <c r="V94" s="53">
        <v>0.10925605993164894</v>
      </c>
      <c r="W94" s="53">
        <v>0.50670496639029505</v>
      </c>
      <c r="X94" s="53">
        <v>0.34225128441128322</v>
      </c>
      <c r="Y94" s="53">
        <v>9.088954440177743E-3</v>
      </c>
      <c r="Z94" s="63">
        <f t="shared" si="13"/>
        <v>0.40949856498944981</v>
      </c>
      <c r="AA94" s="53">
        <v>0</v>
      </c>
      <c r="AB94" s="53">
        <v>1.777492937114157E-3</v>
      </c>
      <c r="AC94" s="53">
        <v>0.99822250706288584</v>
      </c>
      <c r="AD94" s="55">
        <f t="shared" si="14"/>
        <v>0.59050143501055019</v>
      </c>
      <c r="AE94" s="56"/>
    </row>
    <row r="95" spans="1:31" s="29" customFormat="1" ht="20.100000000000001" customHeight="1" x14ac:dyDescent="0.3">
      <c r="A95" s="21"/>
      <c r="B95" s="57">
        <v>922</v>
      </c>
      <c r="C95" s="58">
        <v>8</v>
      </c>
      <c r="D95" s="59" t="s">
        <v>149</v>
      </c>
      <c r="E95" s="49">
        <v>1080</v>
      </c>
      <c r="F95" s="49">
        <v>6</v>
      </c>
      <c r="G95" s="49">
        <v>339</v>
      </c>
      <c r="H95" s="49">
        <v>1743</v>
      </c>
      <c r="I95" s="49">
        <v>1884</v>
      </c>
      <c r="J95" s="61"/>
      <c r="K95" s="51">
        <v>676.67</v>
      </c>
      <c r="L95" s="62">
        <f t="shared" si="10"/>
        <v>359.16666666666669</v>
      </c>
      <c r="M95" s="61"/>
      <c r="N95" s="51">
        <v>51.04</v>
      </c>
      <c r="O95" s="62">
        <f t="shared" si="11"/>
        <v>27.091295116772823</v>
      </c>
      <c r="P95" s="61"/>
      <c r="Q95" s="51">
        <v>625.63</v>
      </c>
      <c r="R95" s="62">
        <f t="shared" si="12"/>
        <v>332.07537154989382</v>
      </c>
      <c r="S95" s="61">
        <v>3</v>
      </c>
      <c r="T95" s="53">
        <v>0.18808777429467086</v>
      </c>
      <c r="U95" s="53">
        <v>0</v>
      </c>
      <c r="V95" s="53">
        <v>0</v>
      </c>
      <c r="W95" s="53">
        <v>0.81191222570532917</v>
      </c>
      <c r="X95" s="53">
        <v>0</v>
      </c>
      <c r="Y95" s="53">
        <v>0</v>
      </c>
      <c r="Z95" s="63">
        <f t="shared" si="13"/>
        <v>7.5428199861084427E-2</v>
      </c>
      <c r="AA95" s="53">
        <v>0</v>
      </c>
      <c r="AB95" s="53">
        <v>0</v>
      </c>
      <c r="AC95" s="53">
        <v>1</v>
      </c>
      <c r="AD95" s="55">
        <f t="shared" si="14"/>
        <v>0.9245718001389156</v>
      </c>
      <c r="AE95" s="56"/>
    </row>
    <row r="96" spans="1:31" s="29" customFormat="1" ht="20.100000000000001" customHeight="1" x14ac:dyDescent="0.3">
      <c r="A96" s="21"/>
      <c r="B96" s="57">
        <v>923</v>
      </c>
      <c r="C96" s="58">
        <v>5</v>
      </c>
      <c r="D96" s="59" t="s">
        <v>110</v>
      </c>
      <c r="E96" s="49">
        <v>486</v>
      </c>
      <c r="F96" s="49">
        <v>26</v>
      </c>
      <c r="G96" s="49">
        <v>18</v>
      </c>
      <c r="H96" s="49">
        <v>960</v>
      </c>
      <c r="I96" s="49">
        <v>968</v>
      </c>
      <c r="J96" s="61"/>
      <c r="K96" s="51">
        <v>159.6</v>
      </c>
      <c r="L96" s="62">
        <f t="shared" si="10"/>
        <v>164.87603305785123</v>
      </c>
      <c r="M96" s="61"/>
      <c r="N96" s="51">
        <v>56.59</v>
      </c>
      <c r="O96" s="62">
        <f t="shared" si="11"/>
        <v>58.460743801652896</v>
      </c>
      <c r="P96" s="61"/>
      <c r="Q96" s="51">
        <v>103.01</v>
      </c>
      <c r="R96" s="62">
        <f t="shared" si="12"/>
        <v>106.41528925619835</v>
      </c>
      <c r="S96" s="61">
        <v>4</v>
      </c>
      <c r="T96" s="53">
        <v>9.3479413323908814E-2</v>
      </c>
      <c r="U96" s="53">
        <v>0</v>
      </c>
      <c r="V96" s="53">
        <v>0</v>
      </c>
      <c r="W96" s="53">
        <v>0.90652058667609103</v>
      </c>
      <c r="X96" s="53">
        <v>0</v>
      </c>
      <c r="Y96" s="53">
        <v>0</v>
      </c>
      <c r="Z96" s="63">
        <f t="shared" si="13"/>
        <v>0.35457393483709276</v>
      </c>
      <c r="AA96" s="53">
        <v>0</v>
      </c>
      <c r="AB96" s="53">
        <v>0</v>
      </c>
      <c r="AC96" s="53">
        <v>1</v>
      </c>
      <c r="AD96" s="55">
        <f t="shared" si="14"/>
        <v>0.64542606516290735</v>
      </c>
      <c r="AE96" s="56"/>
    </row>
    <row r="97" spans="1:31" s="29" customFormat="1" ht="20.100000000000001" customHeight="1" x14ac:dyDescent="0.3">
      <c r="A97" s="21"/>
      <c r="B97" s="57">
        <v>162</v>
      </c>
      <c r="C97" s="58">
        <v>7</v>
      </c>
      <c r="D97" s="59" t="s">
        <v>111</v>
      </c>
      <c r="E97" s="49">
        <v>8209</v>
      </c>
      <c r="F97" s="49">
        <v>302</v>
      </c>
      <c r="G97" s="49">
        <v>2985</v>
      </c>
      <c r="H97" s="49">
        <v>7620</v>
      </c>
      <c r="I97" s="49">
        <v>8864</v>
      </c>
      <c r="J97" s="61"/>
      <c r="K97" s="51">
        <v>5601.1799999999994</v>
      </c>
      <c r="L97" s="62">
        <f t="shared" si="10"/>
        <v>631.90207581227423</v>
      </c>
      <c r="M97" s="61"/>
      <c r="N97" s="51">
        <v>3105.17</v>
      </c>
      <c r="O97" s="62">
        <f t="shared" si="11"/>
        <v>350.3125</v>
      </c>
      <c r="P97" s="61"/>
      <c r="Q97" s="51">
        <v>2496.0099999999998</v>
      </c>
      <c r="R97" s="62">
        <f t="shared" si="12"/>
        <v>281.58957581227429</v>
      </c>
      <c r="S97" s="61">
        <v>1</v>
      </c>
      <c r="T97" s="53">
        <v>1.3522609068102551E-2</v>
      </c>
      <c r="U97" s="53">
        <v>2.347697549570555E-3</v>
      </c>
      <c r="V97" s="53">
        <v>4.6792929211605154E-2</v>
      </c>
      <c r="W97" s="53">
        <v>0.52133699604208461</v>
      </c>
      <c r="X97" s="53">
        <v>0.40868937932544752</v>
      </c>
      <c r="Y97" s="53">
        <v>7.3103888031895194E-3</v>
      </c>
      <c r="Z97" s="63">
        <f t="shared" si="13"/>
        <v>0.55437782752919929</v>
      </c>
      <c r="AA97" s="53">
        <v>0</v>
      </c>
      <c r="AB97" s="53">
        <v>0</v>
      </c>
      <c r="AC97" s="53">
        <v>1</v>
      </c>
      <c r="AD97" s="55">
        <f t="shared" si="14"/>
        <v>0.44562217247080083</v>
      </c>
      <c r="AE97" s="56"/>
    </row>
    <row r="98" spans="1:31" s="29" customFormat="1" ht="20.100000000000001" customHeight="1" x14ac:dyDescent="0.3">
      <c r="A98" s="21"/>
      <c r="B98" s="57">
        <v>123</v>
      </c>
      <c r="C98" s="58">
        <v>3</v>
      </c>
      <c r="D98" s="59" t="s">
        <v>112</v>
      </c>
      <c r="E98" s="49">
        <v>41020</v>
      </c>
      <c r="F98" s="49">
        <v>7678</v>
      </c>
      <c r="G98" s="49">
        <v>0</v>
      </c>
      <c r="H98" s="49">
        <v>107909</v>
      </c>
      <c r="I98" s="49">
        <v>107909</v>
      </c>
      <c r="J98" s="61"/>
      <c r="K98" s="51">
        <v>51377.37</v>
      </c>
      <c r="L98" s="62">
        <f t="shared" si="10"/>
        <v>476.11756201985008</v>
      </c>
      <c r="M98" s="61"/>
      <c r="N98" s="51">
        <v>13587.99</v>
      </c>
      <c r="O98" s="62">
        <f t="shared" si="11"/>
        <v>125.9208221742394</v>
      </c>
      <c r="P98" s="61"/>
      <c r="Q98" s="51">
        <v>37789.379999999997</v>
      </c>
      <c r="R98" s="62">
        <f t="shared" si="12"/>
        <v>350.19673984561064</v>
      </c>
      <c r="S98" s="61">
        <v>1</v>
      </c>
      <c r="T98" s="53">
        <v>4.3757759609773045E-2</v>
      </c>
      <c r="U98" s="53">
        <v>1.2842223169136862E-2</v>
      </c>
      <c r="V98" s="53">
        <v>0.15694374223119095</v>
      </c>
      <c r="W98" s="53">
        <v>0.63073125605773928</v>
      </c>
      <c r="X98" s="53">
        <v>0.13634908474321811</v>
      </c>
      <c r="Y98" s="53">
        <v>1.9375934188941849E-2</v>
      </c>
      <c r="Z98" s="63">
        <f t="shared" si="13"/>
        <v>0.26447422279497762</v>
      </c>
      <c r="AA98" s="53">
        <v>0</v>
      </c>
      <c r="AB98" s="53">
        <v>1.7571074201270305E-4</v>
      </c>
      <c r="AC98" s="53">
        <v>0.99982428925798728</v>
      </c>
      <c r="AD98" s="55">
        <f t="shared" si="14"/>
        <v>0.73552577720502232</v>
      </c>
      <c r="AE98" s="56"/>
    </row>
    <row r="99" spans="1:31" s="29" customFormat="1" ht="20.100000000000001" customHeight="1" x14ac:dyDescent="0.3">
      <c r="A99" s="21"/>
      <c r="B99" s="57">
        <v>430</v>
      </c>
      <c r="C99" s="58">
        <v>6</v>
      </c>
      <c r="D99" s="59" t="s">
        <v>113</v>
      </c>
      <c r="E99" s="49">
        <v>12085</v>
      </c>
      <c r="F99" s="49">
        <v>5655</v>
      </c>
      <c r="G99" s="49">
        <v>0</v>
      </c>
      <c r="H99" s="49">
        <v>41788</v>
      </c>
      <c r="I99" s="49">
        <v>41788</v>
      </c>
      <c r="J99" s="61"/>
      <c r="K99" s="51">
        <v>21537.46</v>
      </c>
      <c r="L99" s="62">
        <f t="shared" si="10"/>
        <v>515.39820044031785</v>
      </c>
      <c r="M99" s="61"/>
      <c r="N99" s="51">
        <v>4197.42</v>
      </c>
      <c r="O99" s="62">
        <f t="shared" si="11"/>
        <v>100.44558246386522</v>
      </c>
      <c r="P99" s="61"/>
      <c r="Q99" s="51">
        <v>17340.04</v>
      </c>
      <c r="R99" s="62">
        <f t="shared" si="12"/>
        <v>414.95261797645259</v>
      </c>
      <c r="S99" s="61"/>
      <c r="T99" s="53">
        <v>5.4855125291250341E-2</v>
      </c>
      <c r="U99" s="53">
        <v>0</v>
      </c>
      <c r="V99" s="53">
        <v>0.18506606439193599</v>
      </c>
      <c r="W99" s="53">
        <v>0.76007881031681357</v>
      </c>
      <c r="X99" s="53">
        <v>0</v>
      </c>
      <c r="Y99" s="53">
        <v>0</v>
      </c>
      <c r="Z99" s="63">
        <f t="shared" si="13"/>
        <v>0.19488927663707792</v>
      </c>
      <c r="AA99" s="53">
        <v>0</v>
      </c>
      <c r="AB99" s="53">
        <v>3.1903040592755265E-3</v>
      </c>
      <c r="AC99" s="53">
        <v>0.99680969594072444</v>
      </c>
      <c r="AD99" s="55">
        <f t="shared" si="14"/>
        <v>0.80511072336292211</v>
      </c>
      <c r="AE99" s="56"/>
    </row>
    <row r="100" spans="1:31" s="29" customFormat="1" ht="20.100000000000001" customHeight="1" x14ac:dyDescent="0.3">
      <c r="A100" s="21"/>
      <c r="B100" s="57">
        <v>20</v>
      </c>
      <c r="C100" s="58">
        <v>1</v>
      </c>
      <c r="D100" s="59" t="s">
        <v>114</v>
      </c>
      <c r="E100" s="49">
        <v>461747</v>
      </c>
      <c r="F100" s="49">
        <v>708310</v>
      </c>
      <c r="G100" s="49">
        <v>0</v>
      </c>
      <c r="H100" s="49">
        <v>2828504</v>
      </c>
      <c r="I100" s="49">
        <v>2828504</v>
      </c>
      <c r="J100" s="61"/>
      <c r="K100" s="51">
        <v>811648.2</v>
      </c>
      <c r="L100" s="62">
        <f t="shared" si="10"/>
        <v>286.95317383323481</v>
      </c>
      <c r="M100" s="61"/>
      <c r="N100" s="51">
        <v>418182.91</v>
      </c>
      <c r="O100" s="62">
        <f t="shared" si="11"/>
        <v>147.8459673382113</v>
      </c>
      <c r="P100" s="61"/>
      <c r="Q100" s="51">
        <v>393465.29</v>
      </c>
      <c r="R100" s="62">
        <f t="shared" si="12"/>
        <v>139.10720649502352</v>
      </c>
      <c r="S100" s="61"/>
      <c r="T100" s="53">
        <v>3.7268524435874244E-2</v>
      </c>
      <c r="U100" s="53">
        <v>0</v>
      </c>
      <c r="V100" s="53">
        <v>8.3056430976579124E-2</v>
      </c>
      <c r="W100" s="53">
        <v>0.31521864439653929</v>
      </c>
      <c r="X100" s="53">
        <v>0.56055289299125122</v>
      </c>
      <c r="Y100" s="53">
        <v>3.903507199756203E-3</v>
      </c>
      <c r="Z100" s="63">
        <f t="shared" si="13"/>
        <v>0.51522680639222762</v>
      </c>
      <c r="AA100" s="53">
        <v>0</v>
      </c>
      <c r="AB100" s="53">
        <v>3.7057906683458664E-4</v>
      </c>
      <c r="AC100" s="53">
        <v>0.99962942093316542</v>
      </c>
      <c r="AD100" s="55">
        <f t="shared" si="14"/>
        <v>0.48477319360777243</v>
      </c>
      <c r="AE100" s="56"/>
    </row>
    <row r="101" spans="1:31" s="29" customFormat="1" ht="20.100000000000001" customHeight="1" x14ac:dyDescent="0.3">
      <c r="A101" s="21"/>
      <c r="B101" s="57">
        <v>53</v>
      </c>
      <c r="C101" s="58">
        <v>2</v>
      </c>
      <c r="D101" s="59" t="s">
        <v>115</v>
      </c>
      <c r="E101" s="49">
        <v>151679</v>
      </c>
      <c r="F101" s="49">
        <v>70621</v>
      </c>
      <c r="G101" s="49">
        <v>0</v>
      </c>
      <c r="H101" s="49">
        <v>623930</v>
      </c>
      <c r="I101" s="49">
        <v>623930</v>
      </c>
      <c r="J101" s="61"/>
      <c r="K101" s="51">
        <v>207554.17</v>
      </c>
      <c r="L101" s="62">
        <f t="shared" si="10"/>
        <v>332.65617937909701</v>
      </c>
      <c r="M101" s="61"/>
      <c r="N101" s="51">
        <v>121637.67</v>
      </c>
      <c r="O101" s="62">
        <f t="shared" si="11"/>
        <v>194.95403330501819</v>
      </c>
      <c r="P101" s="61"/>
      <c r="Q101" s="51">
        <v>85916.5</v>
      </c>
      <c r="R101" s="62">
        <f t="shared" si="12"/>
        <v>137.70214607407883</v>
      </c>
      <c r="S101" s="61">
        <v>1</v>
      </c>
      <c r="T101" s="53">
        <v>2.8263037264689466E-2</v>
      </c>
      <c r="U101" s="53">
        <v>0</v>
      </c>
      <c r="V101" s="53">
        <v>0.11020023648923891</v>
      </c>
      <c r="W101" s="53">
        <v>0.32654966179473843</v>
      </c>
      <c r="X101" s="53">
        <v>0.52911618580000752</v>
      </c>
      <c r="Y101" s="53">
        <v>5.8708786513256951E-3</v>
      </c>
      <c r="Z101" s="63">
        <f t="shared" si="13"/>
        <v>0.58605264350988462</v>
      </c>
      <c r="AA101" s="53">
        <v>0</v>
      </c>
      <c r="AB101" s="53">
        <v>1.0272764835625287E-3</v>
      </c>
      <c r="AC101" s="53">
        <v>0.99897272351643751</v>
      </c>
      <c r="AD101" s="55">
        <f t="shared" si="14"/>
        <v>0.41394735649011533</v>
      </c>
      <c r="AE101" s="56"/>
    </row>
    <row r="102" spans="1:31" s="29" customFormat="1" ht="20.100000000000001" customHeight="1" x14ac:dyDescent="0.3">
      <c r="A102" s="21"/>
      <c r="B102" s="57">
        <v>21</v>
      </c>
      <c r="C102" s="58">
        <v>4</v>
      </c>
      <c r="D102" s="59" t="s">
        <v>116</v>
      </c>
      <c r="E102" s="49">
        <v>33274</v>
      </c>
      <c r="F102" s="49">
        <v>2306</v>
      </c>
      <c r="G102" s="49">
        <v>0</v>
      </c>
      <c r="H102" s="49">
        <v>100980</v>
      </c>
      <c r="I102" s="49">
        <v>100980</v>
      </c>
      <c r="J102" s="61"/>
      <c r="K102" s="51">
        <v>29564.87</v>
      </c>
      <c r="L102" s="62">
        <f t="shared" si="10"/>
        <v>292.77946127946126</v>
      </c>
      <c r="M102" s="61"/>
      <c r="N102" s="51">
        <v>13438.88</v>
      </c>
      <c r="O102" s="62">
        <f t="shared" si="11"/>
        <v>133.08457120221826</v>
      </c>
      <c r="P102" s="61"/>
      <c r="Q102" s="51">
        <v>16125.99</v>
      </c>
      <c r="R102" s="62">
        <f t="shared" si="12"/>
        <v>159.69489007724303</v>
      </c>
      <c r="S102" s="61"/>
      <c r="T102" s="53">
        <v>4.1402259712118868E-2</v>
      </c>
      <c r="U102" s="53">
        <v>1.5254247377757669E-4</v>
      </c>
      <c r="V102" s="53">
        <v>0.13295453192527951</v>
      </c>
      <c r="W102" s="53">
        <v>0.58679517936018477</v>
      </c>
      <c r="X102" s="53">
        <v>0.22320163585060659</v>
      </c>
      <c r="Y102" s="53">
        <v>1.5493850678032694E-2</v>
      </c>
      <c r="Z102" s="63">
        <f t="shared" si="13"/>
        <v>0.4545556939705806</v>
      </c>
      <c r="AA102" s="53">
        <v>0</v>
      </c>
      <c r="AB102" s="53">
        <v>2.7557997989580796E-3</v>
      </c>
      <c r="AC102" s="53">
        <v>0.99724420020104187</v>
      </c>
      <c r="AD102" s="55">
        <f t="shared" si="14"/>
        <v>0.5454443060294194</v>
      </c>
      <c r="AE102" s="56"/>
    </row>
    <row r="103" spans="1:31" s="29" customFormat="1" ht="20.100000000000001" customHeight="1" x14ac:dyDescent="0.3">
      <c r="A103" s="21"/>
      <c r="B103" s="57">
        <v>604</v>
      </c>
      <c r="C103" s="58">
        <v>7</v>
      </c>
      <c r="D103" s="59" t="s">
        <v>117</v>
      </c>
      <c r="E103" s="49">
        <v>5166</v>
      </c>
      <c r="F103" s="49">
        <v>482</v>
      </c>
      <c r="G103" s="49">
        <v>575</v>
      </c>
      <c r="H103" s="49">
        <v>12518</v>
      </c>
      <c r="I103" s="49">
        <v>12758</v>
      </c>
      <c r="J103" s="61"/>
      <c r="K103" s="51">
        <v>6342.4906624369651</v>
      </c>
      <c r="L103" s="62">
        <f t="shared" ref="L103:L105" si="15">K103*1000/I103</f>
        <v>497.13831810918361</v>
      </c>
      <c r="M103" s="61"/>
      <c r="N103" s="51">
        <v>2949.5585299495724</v>
      </c>
      <c r="O103" s="62">
        <f t="shared" ref="O103:O105" si="16">N103*1000/I103</f>
        <v>231.19286172986145</v>
      </c>
      <c r="P103" s="61">
        <v>6</v>
      </c>
      <c r="Q103" s="51">
        <v>3392.9321324873931</v>
      </c>
      <c r="R103" s="62">
        <f t="shared" ref="R103:R105" si="17">Q103*1000/I103</f>
        <v>265.94545637932225</v>
      </c>
      <c r="S103" s="61"/>
      <c r="T103" s="53">
        <v>2.3383160327108056E-2</v>
      </c>
      <c r="U103" s="53">
        <v>0</v>
      </c>
      <c r="V103" s="53">
        <v>0.1773892583202766</v>
      </c>
      <c r="W103" s="53">
        <v>0.62357756636245409</v>
      </c>
      <c r="X103" s="53">
        <v>0.17430744119147548</v>
      </c>
      <c r="Y103" s="53">
        <v>1.3425737986856299E-3</v>
      </c>
      <c r="Z103" s="63">
        <f t="shared" si="13"/>
        <v>0.46504735866907343</v>
      </c>
      <c r="AA103" s="53">
        <v>0</v>
      </c>
      <c r="AB103" s="53">
        <v>0</v>
      </c>
      <c r="AC103" s="53">
        <v>1</v>
      </c>
      <c r="AD103" s="55">
        <f t="shared" si="14"/>
        <v>0.53495264133092668</v>
      </c>
      <c r="AE103" s="56"/>
    </row>
    <row r="104" spans="1:31" s="29" customFormat="1" ht="20.100000000000001" customHeight="1" x14ac:dyDescent="0.3">
      <c r="A104" s="21"/>
      <c r="B104" s="57">
        <v>952</v>
      </c>
      <c r="C104" s="58">
        <v>9</v>
      </c>
      <c r="D104" s="59" t="s">
        <v>150</v>
      </c>
      <c r="E104" s="49">
        <v>791</v>
      </c>
      <c r="F104" s="49">
        <v>0</v>
      </c>
      <c r="G104" s="49">
        <v>479</v>
      </c>
      <c r="H104" s="49">
        <v>670</v>
      </c>
      <c r="I104" s="49">
        <v>870</v>
      </c>
      <c r="J104" s="61"/>
      <c r="K104" s="51">
        <v>226.88759925677164</v>
      </c>
      <c r="L104" s="62">
        <f t="shared" si="15"/>
        <v>260.79034397330076</v>
      </c>
      <c r="M104" s="61"/>
      <c r="N104" s="51">
        <v>101.33007940541731</v>
      </c>
      <c r="O104" s="62">
        <f t="shared" si="16"/>
        <v>116.47135563841069</v>
      </c>
      <c r="P104" s="61">
        <v>6</v>
      </c>
      <c r="Q104" s="51">
        <v>125.55751985135433</v>
      </c>
      <c r="R104" s="62">
        <f t="shared" si="17"/>
        <v>144.31898833489004</v>
      </c>
      <c r="S104" s="61"/>
      <c r="T104" s="53">
        <v>3.641564303168527E-2</v>
      </c>
      <c r="U104" s="53">
        <v>5.26990606474795E-2</v>
      </c>
      <c r="V104" s="53">
        <v>8.881864154069578E-3</v>
      </c>
      <c r="W104" s="53">
        <v>0.9020034321667656</v>
      </c>
      <c r="X104" s="53">
        <v>0</v>
      </c>
      <c r="Y104" s="53">
        <v>0</v>
      </c>
      <c r="Z104" s="63">
        <f t="shared" si="13"/>
        <v>0.4466091568571835</v>
      </c>
      <c r="AA104" s="53">
        <v>0</v>
      </c>
      <c r="AB104" s="53">
        <v>0</v>
      </c>
      <c r="AC104" s="53">
        <v>1</v>
      </c>
      <c r="AD104" s="55">
        <f t="shared" si="14"/>
        <v>0.5533908431428165</v>
      </c>
      <c r="AE104" s="56"/>
    </row>
    <row r="105" spans="1:31" s="29" customFormat="1" ht="20.100000000000001" customHeight="1" x14ac:dyDescent="0.3">
      <c r="A105" s="21"/>
      <c r="B105" s="57">
        <v>97</v>
      </c>
      <c r="C105" s="58">
        <v>1</v>
      </c>
      <c r="D105" s="59" t="s">
        <v>118</v>
      </c>
      <c r="E105" s="49">
        <v>328444</v>
      </c>
      <c r="F105" s="49">
        <v>60030</v>
      </c>
      <c r="G105" s="49">
        <v>1695</v>
      </c>
      <c r="H105" s="49">
        <v>1213602</v>
      </c>
      <c r="I105" s="49">
        <v>1214308</v>
      </c>
      <c r="J105" s="61"/>
      <c r="K105" s="51">
        <v>410668.34</v>
      </c>
      <c r="L105" s="62">
        <f t="shared" si="15"/>
        <v>338.19124966647672</v>
      </c>
      <c r="M105" s="61"/>
      <c r="N105" s="51">
        <v>270219.11</v>
      </c>
      <c r="O105" s="62">
        <f t="shared" si="16"/>
        <v>222.5293006387177</v>
      </c>
      <c r="P105" s="61"/>
      <c r="Q105" s="51">
        <v>140449.23000000001</v>
      </c>
      <c r="R105" s="62">
        <f t="shared" si="17"/>
        <v>115.66194902775902</v>
      </c>
      <c r="S105" s="61">
        <v>1</v>
      </c>
      <c r="T105" s="53">
        <v>2.4746399320166514E-2</v>
      </c>
      <c r="U105" s="53">
        <v>0</v>
      </c>
      <c r="V105" s="53">
        <v>6.3876644401648724E-2</v>
      </c>
      <c r="W105" s="53">
        <v>0.38922432243966759</v>
      </c>
      <c r="X105" s="53">
        <v>0.51708722599226975</v>
      </c>
      <c r="Y105" s="53">
        <v>5.0654078462474402E-3</v>
      </c>
      <c r="Z105" s="63">
        <f t="shared" si="13"/>
        <v>0.6579983984156168</v>
      </c>
      <c r="AA105" s="53">
        <v>0.49092216454301668</v>
      </c>
      <c r="AB105" s="53">
        <v>8.4742365622082793E-4</v>
      </c>
      <c r="AC105" s="53">
        <v>0.50823041180076245</v>
      </c>
      <c r="AD105" s="55">
        <f t="shared" si="14"/>
        <v>0.34200160158438314</v>
      </c>
      <c r="AE105" s="56"/>
    </row>
    <row r="106" spans="1:31" ht="16.8" thickBot="1" x14ac:dyDescent="0.35">
      <c r="B106" s="69"/>
    </row>
    <row r="107" spans="1:31" s="4" customFormat="1" ht="16.8" thickBot="1" x14ac:dyDescent="0.35">
      <c r="B107" s="71"/>
      <c r="C107" s="72"/>
      <c r="D107" s="73" t="s">
        <v>119</v>
      </c>
      <c r="E107" s="74">
        <f>SUM(E7:E105)</f>
        <v>3909158</v>
      </c>
      <c r="F107" s="74">
        <f>SUM(F7:F105)</f>
        <v>1512311</v>
      </c>
      <c r="G107" s="74">
        <f>SUM(G7:G105)</f>
        <v>112339</v>
      </c>
      <c r="H107" s="74">
        <f>SUM(H7:H105)</f>
        <v>13576374</v>
      </c>
      <c r="I107" s="74">
        <f>SUM(I7:I105)</f>
        <v>13623191</v>
      </c>
      <c r="J107" s="75"/>
      <c r="K107" s="74">
        <f>SUM(K7:K105)</f>
        <v>5061340.0536516812</v>
      </c>
      <c r="L107" s="76">
        <f>K107*1000/I107</f>
        <v>371.52382680766061</v>
      </c>
      <c r="M107" s="77"/>
      <c r="N107" s="74">
        <f>SUM(N7:N105)</f>
        <v>2507202.6703283195</v>
      </c>
      <c r="O107" s="76">
        <f t="shared" ref="O107" si="18">N107*1000/I107</f>
        <v>184.03930990384848</v>
      </c>
      <c r="P107" s="78"/>
      <c r="Q107" s="74">
        <f>SUM(Q7:Q105)</f>
        <v>2554137.3833233612</v>
      </c>
      <c r="R107" s="76">
        <f t="shared" ref="R107" si="19">Q107*1000/I107</f>
        <v>187.48451690381214</v>
      </c>
      <c r="S107" s="79"/>
      <c r="T107" s="80">
        <v>3.1075824039270325E-2</v>
      </c>
      <c r="U107" s="80">
        <v>5.0092711259387161E-3</v>
      </c>
      <c r="V107" s="80">
        <v>8.9419571407174922E-2</v>
      </c>
      <c r="W107" s="80">
        <v>0.42940378108555222</v>
      </c>
      <c r="X107" s="80">
        <v>0.43834119563190799</v>
      </c>
      <c r="Y107" s="80">
        <v>6.7503567101561794E-3</v>
      </c>
      <c r="Z107" s="81">
        <f>N107/K107</f>
        <v>0.49536341043107945</v>
      </c>
      <c r="AA107" s="80">
        <v>5.4589566255626013E-2</v>
      </c>
      <c r="AB107" s="80">
        <v>1.2706543741658187E-3</v>
      </c>
      <c r="AC107" s="80">
        <v>0.94413977937020843</v>
      </c>
      <c r="AD107" s="82">
        <f>Q107/K107</f>
        <v>0.50463658956892044</v>
      </c>
    </row>
    <row r="108" spans="1:31" x14ac:dyDescent="0.3">
      <c r="B108" s="69"/>
      <c r="D108" s="83"/>
      <c r="G108" s="84"/>
      <c r="H108" s="84"/>
      <c r="L108" s="21"/>
      <c r="M108" s="21"/>
      <c r="N108" s="21"/>
      <c r="O108" s="21"/>
      <c r="P108" s="85"/>
      <c r="Q108" s="21"/>
      <c r="W108" s="17"/>
    </row>
    <row r="109" spans="1:31" x14ac:dyDescent="0.3">
      <c r="D109" s="87" t="s">
        <v>120</v>
      </c>
      <c r="E109" s="84"/>
      <c r="F109" s="88"/>
      <c r="G109" s="88"/>
      <c r="H109" s="84"/>
      <c r="I109" s="84"/>
      <c r="J109" s="84"/>
      <c r="K109" s="89"/>
      <c r="L109" s="89"/>
    </row>
    <row r="110" spans="1:31" ht="46.5" customHeight="1" x14ac:dyDescent="0.3">
      <c r="D110" s="167" t="s">
        <v>121</v>
      </c>
      <c r="E110" s="167"/>
      <c r="F110" s="167"/>
      <c r="G110" s="167"/>
      <c r="H110" s="167"/>
      <c r="I110" s="167"/>
      <c r="J110" s="167"/>
      <c r="K110" s="167"/>
      <c r="L110" s="167"/>
    </row>
    <row r="111" spans="1:31" ht="32.700000000000003" customHeight="1" x14ac:dyDescent="0.3">
      <c r="D111" s="167" t="s">
        <v>122</v>
      </c>
      <c r="E111" s="167"/>
      <c r="F111" s="167"/>
      <c r="G111" s="167"/>
      <c r="H111" s="167"/>
      <c r="I111" s="167"/>
      <c r="J111" s="167"/>
      <c r="K111" s="167"/>
      <c r="L111" s="167"/>
    </row>
    <row r="112" spans="1:31" ht="19.95" customHeight="1" x14ac:dyDescent="0.3">
      <c r="D112" s="167" t="s">
        <v>123</v>
      </c>
      <c r="E112" s="167"/>
      <c r="F112" s="167"/>
      <c r="G112" s="167"/>
      <c r="H112" s="167"/>
      <c r="I112" s="167"/>
      <c r="J112" s="167"/>
      <c r="K112" s="167"/>
      <c r="L112" s="167"/>
    </row>
    <row r="113" spans="4:12" x14ac:dyDescent="0.3">
      <c r="D113" s="167" t="s">
        <v>124</v>
      </c>
      <c r="E113" s="167"/>
      <c r="F113" s="167"/>
      <c r="G113" s="167"/>
      <c r="H113" s="167"/>
      <c r="I113" s="167"/>
      <c r="J113" s="167"/>
      <c r="K113" s="167"/>
      <c r="L113" s="167"/>
    </row>
    <row r="114" spans="4:12" ht="34.5" customHeight="1" x14ac:dyDescent="0.3">
      <c r="D114" s="167" t="s">
        <v>125</v>
      </c>
      <c r="E114" s="167"/>
      <c r="F114" s="167"/>
      <c r="G114" s="167"/>
      <c r="H114" s="167"/>
      <c r="I114" s="167"/>
      <c r="J114" s="167"/>
      <c r="K114" s="167"/>
      <c r="L114" s="167"/>
    </row>
    <row r="115" spans="4:12" ht="42" customHeight="1" x14ac:dyDescent="0.3">
      <c r="D115" s="167" t="s">
        <v>126</v>
      </c>
      <c r="E115" s="167"/>
      <c r="F115" s="167"/>
      <c r="G115" s="167"/>
      <c r="H115" s="167"/>
      <c r="I115" s="167"/>
      <c r="J115" s="167"/>
      <c r="K115" s="167"/>
      <c r="L115" s="167"/>
    </row>
    <row r="116" spans="4:12" x14ac:dyDescent="0.3">
      <c r="D116" s="90"/>
      <c r="E116" s="90"/>
      <c r="F116" s="90"/>
      <c r="G116" s="90"/>
      <c r="H116" s="90"/>
      <c r="I116" s="90"/>
      <c r="J116" s="90"/>
      <c r="K116" s="90"/>
      <c r="L116" s="90"/>
    </row>
    <row r="117" spans="4:12" x14ac:dyDescent="0.3">
      <c r="G117" s="84" t="s">
        <v>127</v>
      </c>
      <c r="H117" s="84"/>
      <c r="K117" s="21"/>
      <c r="L117" s="21"/>
    </row>
    <row r="118" spans="4:12" x14ac:dyDescent="0.3">
      <c r="D118" s="91" t="s">
        <v>128</v>
      </c>
      <c r="K118" s="21"/>
      <c r="L118" s="21"/>
    </row>
    <row r="119" spans="4:12" ht="33" customHeight="1" x14ac:dyDescent="0.3">
      <c r="D119" s="185" t="s">
        <v>129</v>
      </c>
      <c r="E119" s="185"/>
      <c r="F119" s="185"/>
      <c r="G119" s="185"/>
      <c r="H119" s="185"/>
      <c r="I119" s="185"/>
      <c r="J119" s="185"/>
      <c r="K119" s="185"/>
      <c r="L119" s="185"/>
    </row>
    <row r="120" spans="4:12" x14ac:dyDescent="0.3">
      <c r="D120" s="184" t="s">
        <v>130</v>
      </c>
      <c r="E120" s="184"/>
      <c r="F120" s="184"/>
      <c r="G120" s="184"/>
      <c r="H120" s="184"/>
      <c r="I120" s="184"/>
      <c r="J120" s="184"/>
      <c r="K120" s="184"/>
      <c r="L120" s="184"/>
    </row>
  </sheetData>
  <sheetProtection algorithmName="SHA-512" hashValue="RVAIyv1TXmJyfxofoo5zLk0Oh+FgWE/qVk7Jy1ZnuMVuZo1tFYelLGat1/nn4NvBHBVldiiqg0gF5za9Cw8p0w==" saltValue="A8Bxvk3Yc6OipWugz84qHg==" spinCount="100000" sheet="1" objects="1" scenarios="1"/>
  <mergeCells count="25">
    <mergeCell ref="D120:L120"/>
    <mergeCell ref="D111:L111"/>
    <mergeCell ref="D112:L112"/>
    <mergeCell ref="D113:L113"/>
    <mergeCell ref="D114:L114"/>
    <mergeCell ref="D115:L115"/>
    <mergeCell ref="D119:L119"/>
    <mergeCell ref="P4:P5"/>
    <mergeCell ref="Q4:R5"/>
    <mergeCell ref="S4:S5"/>
    <mergeCell ref="T4:Z4"/>
    <mergeCell ref="AA4:AD4"/>
    <mergeCell ref="D110:L110"/>
    <mergeCell ref="G4:G5"/>
    <mergeCell ref="H4:H5"/>
    <mergeCell ref="I4:I5"/>
    <mergeCell ref="J4:J5"/>
    <mergeCell ref="K4:L5"/>
    <mergeCell ref="N4:O5"/>
    <mergeCell ref="A1:E1"/>
    <mergeCell ref="B4:B5"/>
    <mergeCell ref="C4:C5"/>
    <mergeCell ref="D4:D5"/>
    <mergeCell ref="E4:E5"/>
    <mergeCell ref="F4: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786AC-5FEA-485E-B79C-282F93283CD5}">
  <dimension ref="A1:AE120"/>
  <sheetViews>
    <sheetView zoomScale="80" zoomScaleNormal="80" workbookViewId="0">
      <selection sqref="A1:E1"/>
    </sheetView>
  </sheetViews>
  <sheetFormatPr defaultColWidth="9.21875" defaultRowHeight="16.2" x14ac:dyDescent="0.3"/>
  <cols>
    <col min="1" max="1" width="1.21875" style="21" customWidth="1"/>
    <col min="2" max="2" width="9" style="86" customWidth="1"/>
    <col min="3" max="3" width="9.77734375" style="70" customWidth="1"/>
    <col min="4" max="4" width="53.21875" style="21" customWidth="1"/>
    <col min="5" max="5" width="12.21875" style="21" customWidth="1"/>
    <col min="6" max="6" width="11.44140625" style="21" customWidth="1"/>
    <col min="7" max="7" width="12" style="21" customWidth="1"/>
    <col min="8" max="8" width="14.77734375" style="21" customWidth="1"/>
    <col min="9" max="9" width="12.77734375" style="21" customWidth="1"/>
    <col min="10" max="10" width="3" style="21" customWidth="1"/>
    <col min="11" max="11" width="12.77734375" style="22" customWidth="1"/>
    <col min="12" max="12" width="7.44140625" style="22" customWidth="1"/>
    <col min="13" max="13" width="3" style="23" customWidth="1"/>
    <col min="14" max="14" width="12.77734375" style="22" customWidth="1"/>
    <col min="15" max="15" width="7.77734375" style="22" customWidth="1"/>
    <col min="16" max="16" width="3" style="24" customWidth="1"/>
    <col min="17" max="17" width="12.77734375" style="22" customWidth="1"/>
    <col min="18" max="18" width="7.44140625" style="22" customWidth="1"/>
    <col min="19" max="19" width="3" style="25" customWidth="1"/>
    <col min="20" max="20" width="12.77734375" style="21" customWidth="1"/>
    <col min="21" max="21" width="12.77734375" style="26" customWidth="1"/>
    <col min="22" max="22" width="12.77734375" style="21" customWidth="1"/>
    <col min="23" max="23" width="12.77734375" style="26" customWidth="1"/>
    <col min="24" max="24" width="12.77734375" style="21" customWidth="1"/>
    <col min="25" max="25" width="12.77734375" style="26" customWidth="1"/>
    <col min="26" max="29" width="12.77734375" style="21" customWidth="1"/>
    <col min="30" max="30" width="12.77734375" style="27" customWidth="1"/>
    <col min="31" max="33" width="9.5546875" style="21" customWidth="1"/>
    <col min="34" max="16384" width="9.21875" style="21"/>
  </cols>
  <sheetData>
    <row r="1" spans="1:31" s="4" customFormat="1" ht="60" customHeight="1" thickBot="1" x14ac:dyDescent="0.35">
      <c r="A1" s="160"/>
      <c r="B1" s="161"/>
      <c r="C1" s="161"/>
      <c r="D1" s="161"/>
      <c r="E1" s="162"/>
      <c r="F1" s="1"/>
      <c r="G1" s="2"/>
      <c r="H1" s="2"/>
      <c r="I1" s="3"/>
      <c r="K1" s="2"/>
      <c r="L1" s="5"/>
      <c r="M1" s="6"/>
      <c r="N1" s="3"/>
      <c r="O1" s="7"/>
      <c r="P1" s="8"/>
      <c r="Q1" s="5"/>
      <c r="R1" s="5"/>
      <c r="S1" s="9"/>
      <c r="U1" s="10"/>
      <c r="V1" s="11"/>
      <c r="W1" s="10"/>
      <c r="Y1" s="10"/>
      <c r="AD1" s="12"/>
    </row>
    <row r="2" spans="1:31" s="4" customFormat="1" ht="23.25" customHeight="1" x14ac:dyDescent="0.35">
      <c r="A2" s="13"/>
      <c r="B2" s="14" t="s">
        <v>143</v>
      </c>
      <c r="C2" s="15"/>
      <c r="D2" s="13"/>
      <c r="E2" s="16"/>
      <c r="F2" s="3"/>
      <c r="G2" s="3"/>
      <c r="H2" s="3"/>
      <c r="I2" s="3"/>
      <c r="K2" s="5"/>
      <c r="L2" s="5"/>
      <c r="M2" s="6"/>
      <c r="N2" s="5"/>
      <c r="O2" s="5"/>
      <c r="P2" s="8"/>
      <c r="Q2" s="5"/>
      <c r="R2" s="5"/>
      <c r="S2" s="9"/>
      <c r="U2" s="17"/>
      <c r="W2" s="17"/>
      <c r="X2" s="18"/>
      <c r="Y2" s="17"/>
      <c r="AA2" s="19"/>
      <c r="AB2" s="19"/>
      <c r="AD2" s="12"/>
    </row>
    <row r="3" spans="1:31" ht="7.2" customHeight="1" thickBot="1" x14ac:dyDescent="0.35">
      <c r="A3"/>
      <c r="B3"/>
      <c r="C3" s="20"/>
      <c r="D3"/>
      <c r="E3"/>
    </row>
    <row r="4" spans="1:31" s="29" customFormat="1" ht="21.6" customHeight="1" x14ac:dyDescent="0.3">
      <c r="A4" s="21"/>
      <c r="B4" s="163" t="s">
        <v>0</v>
      </c>
      <c r="C4" s="165" t="s">
        <v>1</v>
      </c>
      <c r="D4" s="165" t="s">
        <v>2</v>
      </c>
      <c r="E4" s="165" t="s">
        <v>3</v>
      </c>
      <c r="F4" s="165" t="s">
        <v>4</v>
      </c>
      <c r="G4" s="165" t="s">
        <v>5</v>
      </c>
      <c r="H4" s="165" t="s">
        <v>6</v>
      </c>
      <c r="I4" s="165" t="s">
        <v>7</v>
      </c>
      <c r="J4" s="168"/>
      <c r="K4" s="170" t="s">
        <v>8</v>
      </c>
      <c r="L4" s="170"/>
      <c r="M4" s="28"/>
      <c r="N4" s="156" t="s">
        <v>9</v>
      </c>
      <c r="O4" s="157"/>
      <c r="P4" s="172"/>
      <c r="Q4" s="174" t="s">
        <v>10</v>
      </c>
      <c r="R4" s="175"/>
      <c r="S4" s="178"/>
      <c r="T4" s="180" t="s">
        <v>11</v>
      </c>
      <c r="U4" s="181"/>
      <c r="V4" s="181"/>
      <c r="W4" s="181"/>
      <c r="X4" s="181"/>
      <c r="Y4" s="181"/>
      <c r="Z4" s="182"/>
      <c r="AA4" s="180" t="s">
        <v>12</v>
      </c>
      <c r="AB4" s="181"/>
      <c r="AC4" s="181"/>
      <c r="AD4" s="183"/>
    </row>
    <row r="5" spans="1:31" s="29" customFormat="1" ht="92.25" customHeight="1" x14ac:dyDescent="0.3">
      <c r="A5" s="21"/>
      <c r="B5" s="164"/>
      <c r="C5" s="166"/>
      <c r="D5" s="166"/>
      <c r="E5" s="166"/>
      <c r="F5" s="166"/>
      <c r="G5" s="166"/>
      <c r="H5" s="166"/>
      <c r="I5" s="166"/>
      <c r="J5" s="169"/>
      <c r="K5" s="171"/>
      <c r="L5" s="171"/>
      <c r="M5" s="30"/>
      <c r="N5" s="158"/>
      <c r="O5" s="159"/>
      <c r="P5" s="173"/>
      <c r="Q5" s="176"/>
      <c r="R5" s="177"/>
      <c r="S5" s="179"/>
      <c r="T5" s="31" t="s">
        <v>13</v>
      </c>
      <c r="U5" s="32" t="s">
        <v>14</v>
      </c>
      <c r="V5" s="31" t="s">
        <v>15</v>
      </c>
      <c r="W5" s="32" t="s">
        <v>16</v>
      </c>
      <c r="X5" s="31" t="s">
        <v>17</v>
      </c>
      <c r="Y5" s="32" t="s">
        <v>18</v>
      </c>
      <c r="Z5" s="33" t="s">
        <v>19</v>
      </c>
      <c r="AA5" s="31" t="s">
        <v>20</v>
      </c>
      <c r="AB5" s="31" t="s">
        <v>21</v>
      </c>
      <c r="AC5" s="31" t="s">
        <v>22</v>
      </c>
      <c r="AD5" s="34" t="s">
        <v>23</v>
      </c>
    </row>
    <row r="6" spans="1:31" s="29" customFormat="1" ht="20.85" customHeight="1" thickBot="1" x14ac:dyDescent="0.35">
      <c r="A6" s="21"/>
      <c r="B6" s="35"/>
      <c r="C6" s="36"/>
      <c r="D6" s="36"/>
      <c r="E6" s="36"/>
      <c r="F6" s="36"/>
      <c r="G6" s="36"/>
      <c r="H6" s="36"/>
      <c r="I6" s="36"/>
      <c r="J6" s="37"/>
      <c r="K6" s="38" t="s">
        <v>24</v>
      </c>
      <c r="L6" s="38" t="s">
        <v>25</v>
      </c>
      <c r="M6" s="39"/>
      <c r="N6" s="38" t="s">
        <v>24</v>
      </c>
      <c r="O6" s="38" t="s">
        <v>26</v>
      </c>
      <c r="P6" s="40"/>
      <c r="Q6" s="38" t="s">
        <v>24</v>
      </c>
      <c r="R6" s="38" t="s">
        <v>26</v>
      </c>
      <c r="S6" s="41"/>
      <c r="T6" s="42" t="s">
        <v>27</v>
      </c>
      <c r="U6" s="43" t="s">
        <v>27</v>
      </c>
      <c r="V6" s="42" t="s">
        <v>27</v>
      </c>
      <c r="W6" s="43" t="s">
        <v>27</v>
      </c>
      <c r="X6" s="42" t="s">
        <v>27</v>
      </c>
      <c r="Y6" s="43" t="s">
        <v>27</v>
      </c>
      <c r="Z6" s="44" t="s">
        <v>27</v>
      </c>
      <c r="AA6" s="42" t="s">
        <v>27</v>
      </c>
      <c r="AB6" s="42" t="s">
        <v>27</v>
      </c>
      <c r="AC6" s="42" t="s">
        <v>27</v>
      </c>
      <c r="AD6" s="45" t="s">
        <v>27</v>
      </c>
    </row>
    <row r="7" spans="1:31" s="29" customFormat="1" ht="20.100000000000001" customHeight="1" x14ac:dyDescent="0.3">
      <c r="A7" s="21"/>
      <c r="B7" s="46">
        <v>1</v>
      </c>
      <c r="C7" s="47">
        <v>1</v>
      </c>
      <c r="D7" s="48" t="s">
        <v>61</v>
      </c>
      <c r="E7" s="49">
        <v>179493</v>
      </c>
      <c r="F7" s="49">
        <v>49163</v>
      </c>
      <c r="G7" s="49">
        <v>0</v>
      </c>
      <c r="H7" s="49">
        <v>601887</v>
      </c>
      <c r="I7" s="49">
        <v>601887</v>
      </c>
      <c r="J7" s="50"/>
      <c r="K7" s="51">
        <v>230844.85</v>
      </c>
      <c r="L7" s="52">
        <f t="shared" ref="L7:L38" si="0">K7*1000/I7</f>
        <v>383.5351984674864</v>
      </c>
      <c r="M7" s="50"/>
      <c r="N7" s="51">
        <v>125781.73</v>
      </c>
      <c r="O7" s="52">
        <f t="shared" ref="O7:O38" si="1">N7*1000/I7</f>
        <v>208.9789777815437</v>
      </c>
      <c r="P7" s="50"/>
      <c r="Q7" s="51">
        <v>105063.12</v>
      </c>
      <c r="R7" s="52">
        <f t="shared" ref="R7:R38" si="2">Q7*1000/I7</f>
        <v>174.55622068594272</v>
      </c>
      <c r="S7" s="50">
        <v>1</v>
      </c>
      <c r="T7" s="53">
        <v>2.6366309320121455E-2</v>
      </c>
      <c r="U7" s="53">
        <v>1.4357411048488522E-3</v>
      </c>
      <c r="V7" s="53">
        <v>8.0356821296701825E-2</v>
      </c>
      <c r="W7" s="53">
        <v>0.38908464687200595</v>
      </c>
      <c r="X7" s="53">
        <v>0.49692828998297289</v>
      </c>
      <c r="Y7" s="53">
        <v>5.8281914233490034E-3</v>
      </c>
      <c r="Z7" s="54">
        <f t="shared" ref="Z7:Z38" si="3">N7/K7</f>
        <v>0.54487561667500917</v>
      </c>
      <c r="AA7" s="53">
        <v>0</v>
      </c>
      <c r="AB7" s="53">
        <v>1.6324472374321265E-3</v>
      </c>
      <c r="AC7" s="53">
        <v>0.99836755276256794</v>
      </c>
      <c r="AD7" s="55">
        <f t="shared" ref="AD7:AD38" si="4">Q7/K7</f>
        <v>0.45512438332499078</v>
      </c>
      <c r="AE7" s="56"/>
    </row>
    <row r="8" spans="1:31" s="29" customFormat="1" ht="20.100000000000001" customHeight="1" x14ac:dyDescent="0.3">
      <c r="A8" s="21"/>
      <c r="B8" s="46">
        <v>6</v>
      </c>
      <c r="C8" s="47">
        <v>2</v>
      </c>
      <c r="D8" s="48" t="s">
        <v>49</v>
      </c>
      <c r="E8" s="49">
        <v>214048</v>
      </c>
      <c r="F8" s="49">
        <v>25467</v>
      </c>
      <c r="G8" s="49">
        <v>0</v>
      </c>
      <c r="H8" s="49">
        <v>684085</v>
      </c>
      <c r="I8" s="49">
        <v>684085</v>
      </c>
      <c r="J8" s="50"/>
      <c r="K8" s="51">
        <v>269607.90999999997</v>
      </c>
      <c r="L8" s="52">
        <f t="shared" si="0"/>
        <v>394.11463487724478</v>
      </c>
      <c r="M8" s="50"/>
      <c r="N8" s="51">
        <v>169430.65</v>
      </c>
      <c r="O8" s="52">
        <f t="shared" si="1"/>
        <v>247.67485034754452</v>
      </c>
      <c r="P8" s="50"/>
      <c r="Q8" s="51">
        <v>100177.26000000001</v>
      </c>
      <c r="R8" s="52">
        <f t="shared" si="2"/>
        <v>146.43978452970029</v>
      </c>
      <c r="S8" s="50"/>
      <c r="T8" s="53">
        <v>2.2246919314775692E-2</v>
      </c>
      <c r="U8" s="53">
        <v>4.3085474794554587E-2</v>
      </c>
      <c r="V8" s="53">
        <v>8.1752799744320176E-2</v>
      </c>
      <c r="W8" s="53">
        <v>0.48522342327081908</v>
      </c>
      <c r="X8" s="53">
        <v>0.35857685725693672</v>
      </c>
      <c r="Y8" s="53">
        <v>9.114525618593803E-3</v>
      </c>
      <c r="Z8" s="54">
        <f t="shared" si="3"/>
        <v>0.62843352778484873</v>
      </c>
      <c r="AA8" s="53">
        <v>0.63395125800006902</v>
      </c>
      <c r="AB8" s="53">
        <v>0</v>
      </c>
      <c r="AC8" s="53">
        <v>0.36604874199993093</v>
      </c>
      <c r="AD8" s="55">
        <f t="shared" si="4"/>
        <v>0.37156647221515132</v>
      </c>
      <c r="AE8" s="56"/>
    </row>
    <row r="9" spans="1:31" s="29" customFormat="1" ht="20.100000000000001" customHeight="1" x14ac:dyDescent="0.3">
      <c r="A9" s="21"/>
      <c r="B9" s="46">
        <v>8</v>
      </c>
      <c r="C9" s="47">
        <v>5</v>
      </c>
      <c r="D9" s="48" t="s">
        <v>109</v>
      </c>
      <c r="E9" s="49">
        <v>11202</v>
      </c>
      <c r="F9" s="49">
        <v>4084</v>
      </c>
      <c r="G9" s="49">
        <v>0</v>
      </c>
      <c r="H9" s="49">
        <v>31465</v>
      </c>
      <c r="I9" s="49">
        <v>31465</v>
      </c>
      <c r="J9" s="50"/>
      <c r="K9" s="51">
        <v>12947.64</v>
      </c>
      <c r="L9" s="52">
        <f t="shared" si="0"/>
        <v>411.49340537104717</v>
      </c>
      <c r="M9" s="50"/>
      <c r="N9" s="51">
        <v>5302.04</v>
      </c>
      <c r="O9" s="52">
        <f t="shared" si="1"/>
        <v>168.50595900206579</v>
      </c>
      <c r="P9" s="50"/>
      <c r="Q9" s="51">
        <v>7645.6</v>
      </c>
      <c r="R9" s="52">
        <f t="shared" si="2"/>
        <v>242.98744636898141</v>
      </c>
      <c r="S9" s="50">
        <v>1</v>
      </c>
      <c r="T9" s="53">
        <v>3.2698734826595049E-2</v>
      </c>
      <c r="U9" s="53">
        <v>0</v>
      </c>
      <c r="V9" s="53">
        <v>0.10925605993164894</v>
      </c>
      <c r="W9" s="53">
        <v>0.50670496639029505</v>
      </c>
      <c r="X9" s="53">
        <v>0.34225128441128322</v>
      </c>
      <c r="Y9" s="53">
        <v>9.088954440177743E-3</v>
      </c>
      <c r="Z9" s="54">
        <f t="shared" si="3"/>
        <v>0.40949856498944981</v>
      </c>
      <c r="AA9" s="53">
        <v>0</v>
      </c>
      <c r="AB9" s="53">
        <v>1.777492937114157E-3</v>
      </c>
      <c r="AC9" s="53">
        <v>0.99822250706288584</v>
      </c>
      <c r="AD9" s="55">
        <f t="shared" si="4"/>
        <v>0.59050143501055019</v>
      </c>
      <c r="AE9" s="56"/>
    </row>
    <row r="10" spans="1:31" s="29" customFormat="1" ht="20.100000000000001" customHeight="1" x14ac:dyDescent="0.3">
      <c r="A10" s="21"/>
      <c r="B10" s="46">
        <v>12</v>
      </c>
      <c r="C10" s="47">
        <v>4</v>
      </c>
      <c r="D10" s="48" t="s">
        <v>85</v>
      </c>
      <c r="E10" s="49">
        <v>40968</v>
      </c>
      <c r="F10" s="49">
        <v>0</v>
      </c>
      <c r="G10" s="49">
        <v>2657</v>
      </c>
      <c r="H10" s="49">
        <v>91196</v>
      </c>
      <c r="I10" s="49">
        <v>92303</v>
      </c>
      <c r="J10" s="50"/>
      <c r="K10" s="51">
        <v>33512.199999999997</v>
      </c>
      <c r="L10" s="52">
        <f t="shared" si="0"/>
        <v>363.06728925387034</v>
      </c>
      <c r="M10" s="50"/>
      <c r="N10" s="51">
        <v>15866.01</v>
      </c>
      <c r="O10" s="52">
        <f t="shared" si="1"/>
        <v>171.89051276773236</v>
      </c>
      <c r="P10" s="50"/>
      <c r="Q10" s="51">
        <v>17646.189999999999</v>
      </c>
      <c r="R10" s="52">
        <f t="shared" si="2"/>
        <v>191.17677648613804</v>
      </c>
      <c r="S10" s="50"/>
      <c r="T10" s="53">
        <v>3.167084856243E-2</v>
      </c>
      <c r="U10" s="53">
        <v>7.6320385528560741E-3</v>
      </c>
      <c r="V10" s="53">
        <v>0.1106655044336919</v>
      </c>
      <c r="W10" s="53">
        <v>0.4156760269280052</v>
      </c>
      <c r="X10" s="53">
        <v>0.42228449370698745</v>
      </c>
      <c r="Y10" s="53">
        <v>1.2071087816029362E-2</v>
      </c>
      <c r="Z10" s="54">
        <f t="shared" si="3"/>
        <v>0.47343982191560091</v>
      </c>
      <c r="AA10" s="53">
        <v>0</v>
      </c>
      <c r="AB10" s="53">
        <v>3.4273687407876717E-3</v>
      </c>
      <c r="AC10" s="53">
        <v>0.99657263125921236</v>
      </c>
      <c r="AD10" s="55">
        <f t="shared" si="4"/>
        <v>0.52656017808439914</v>
      </c>
      <c r="AE10" s="56"/>
    </row>
    <row r="11" spans="1:31" s="29" customFormat="1" ht="20.100000000000001" customHeight="1" x14ac:dyDescent="0.3">
      <c r="A11" s="21"/>
      <c r="B11" s="46">
        <v>14</v>
      </c>
      <c r="C11" s="47">
        <v>3</v>
      </c>
      <c r="D11" s="48" t="s">
        <v>34</v>
      </c>
      <c r="E11" s="49">
        <v>44547</v>
      </c>
      <c r="F11" s="49">
        <v>10806</v>
      </c>
      <c r="G11" s="49">
        <v>0</v>
      </c>
      <c r="H11" s="49">
        <v>151043</v>
      </c>
      <c r="I11" s="49">
        <v>151043</v>
      </c>
      <c r="J11" s="50"/>
      <c r="K11" s="51">
        <v>59849.15</v>
      </c>
      <c r="L11" s="52">
        <f t="shared" si="0"/>
        <v>396.239150440603</v>
      </c>
      <c r="M11" s="50"/>
      <c r="N11" s="51">
        <v>33139.910000000003</v>
      </c>
      <c r="O11" s="52">
        <f t="shared" si="1"/>
        <v>219.40712247505681</v>
      </c>
      <c r="P11" s="50"/>
      <c r="Q11" s="51">
        <v>26709.24</v>
      </c>
      <c r="R11" s="52">
        <f t="shared" si="2"/>
        <v>176.83202796554625</v>
      </c>
      <c r="S11" s="50"/>
      <c r="T11" s="53">
        <v>2.5113224507851709E-2</v>
      </c>
      <c r="U11" s="53">
        <v>0</v>
      </c>
      <c r="V11" s="53">
        <v>0.11942428328863898</v>
      </c>
      <c r="W11" s="53">
        <v>0.46615183927777709</v>
      </c>
      <c r="X11" s="53">
        <v>0.38411299246135544</v>
      </c>
      <c r="Y11" s="53">
        <v>5.1976604643766376E-3</v>
      </c>
      <c r="Z11" s="54">
        <f t="shared" si="3"/>
        <v>0.55372398772580733</v>
      </c>
      <c r="AA11" s="53">
        <v>0</v>
      </c>
      <c r="AB11" s="53">
        <v>1.8285806709588143E-3</v>
      </c>
      <c r="AC11" s="53">
        <v>0.99817141932904119</v>
      </c>
      <c r="AD11" s="55">
        <f t="shared" si="4"/>
        <v>0.44627601227419272</v>
      </c>
      <c r="AE11" s="56"/>
    </row>
    <row r="12" spans="1:31" s="29" customFormat="1" ht="20.100000000000001" customHeight="1" x14ac:dyDescent="0.3">
      <c r="A12" s="21"/>
      <c r="B12" s="46">
        <v>18</v>
      </c>
      <c r="C12" s="47">
        <v>2</v>
      </c>
      <c r="D12" s="48" t="s">
        <v>52</v>
      </c>
      <c r="E12" s="49">
        <v>139488</v>
      </c>
      <c r="F12" s="49">
        <v>28699</v>
      </c>
      <c r="G12" s="49">
        <v>0</v>
      </c>
      <c r="H12" s="49">
        <v>398718</v>
      </c>
      <c r="I12" s="49">
        <v>398718</v>
      </c>
      <c r="J12" s="50"/>
      <c r="K12" s="51">
        <v>187365.34</v>
      </c>
      <c r="L12" s="52">
        <f t="shared" si="0"/>
        <v>469.91944181100428</v>
      </c>
      <c r="M12" s="50"/>
      <c r="N12" s="51">
        <v>55465.760000000002</v>
      </c>
      <c r="O12" s="52">
        <f t="shared" si="1"/>
        <v>139.11024834594878</v>
      </c>
      <c r="P12" s="50"/>
      <c r="Q12" s="51">
        <v>131899.58000000002</v>
      </c>
      <c r="R12" s="52">
        <f t="shared" si="2"/>
        <v>330.80919346505556</v>
      </c>
      <c r="S12" s="50">
        <v>1</v>
      </c>
      <c r="T12" s="53">
        <v>3.9608940723069509E-2</v>
      </c>
      <c r="U12" s="53">
        <v>0</v>
      </c>
      <c r="V12" s="53">
        <v>9.6441480293427861E-2</v>
      </c>
      <c r="W12" s="53">
        <v>0.40496389123668369</v>
      </c>
      <c r="X12" s="53">
        <v>0.44730298476032782</v>
      </c>
      <c r="Y12" s="53">
        <v>1.1682702986491125E-2</v>
      </c>
      <c r="Z12" s="54">
        <f t="shared" si="3"/>
        <v>0.29602999145946635</v>
      </c>
      <c r="AA12" s="53">
        <v>0</v>
      </c>
      <c r="AB12" s="53">
        <v>1.4412479554521706E-4</v>
      </c>
      <c r="AC12" s="53">
        <v>0.99985587520445474</v>
      </c>
      <c r="AD12" s="55">
        <f t="shared" si="4"/>
        <v>0.70397000854053382</v>
      </c>
      <c r="AE12" s="56"/>
    </row>
    <row r="13" spans="1:31" s="29" customFormat="1" ht="20.100000000000001" customHeight="1" x14ac:dyDescent="0.3">
      <c r="A13" s="21"/>
      <c r="B13" s="46">
        <v>20</v>
      </c>
      <c r="C13" s="47">
        <v>1</v>
      </c>
      <c r="D13" s="48" t="s">
        <v>114</v>
      </c>
      <c r="E13" s="49">
        <v>461747</v>
      </c>
      <c r="F13" s="49">
        <v>708310</v>
      </c>
      <c r="G13" s="49">
        <v>0</v>
      </c>
      <c r="H13" s="49">
        <v>2828504</v>
      </c>
      <c r="I13" s="49">
        <v>2828504</v>
      </c>
      <c r="J13" s="50"/>
      <c r="K13" s="51">
        <v>811648.2</v>
      </c>
      <c r="L13" s="52">
        <f t="shared" si="0"/>
        <v>286.95317383323481</v>
      </c>
      <c r="M13" s="50"/>
      <c r="N13" s="51">
        <v>418182.91</v>
      </c>
      <c r="O13" s="52">
        <f t="shared" si="1"/>
        <v>147.8459673382113</v>
      </c>
      <c r="P13" s="50"/>
      <c r="Q13" s="51">
        <v>393465.29</v>
      </c>
      <c r="R13" s="52">
        <f t="shared" si="2"/>
        <v>139.10720649502352</v>
      </c>
      <c r="S13" s="50"/>
      <c r="T13" s="53">
        <v>3.7268524435874244E-2</v>
      </c>
      <c r="U13" s="53">
        <v>0</v>
      </c>
      <c r="V13" s="53">
        <v>8.3056430976579124E-2</v>
      </c>
      <c r="W13" s="53">
        <v>0.31521864439653929</v>
      </c>
      <c r="X13" s="53">
        <v>0.56055289299125122</v>
      </c>
      <c r="Y13" s="53">
        <v>3.903507199756203E-3</v>
      </c>
      <c r="Z13" s="54">
        <f t="shared" si="3"/>
        <v>0.51522680639222762</v>
      </c>
      <c r="AA13" s="53">
        <v>0</v>
      </c>
      <c r="AB13" s="53">
        <v>3.7057906683458664E-4</v>
      </c>
      <c r="AC13" s="53">
        <v>0.99962942093316542</v>
      </c>
      <c r="AD13" s="55">
        <f t="shared" si="4"/>
        <v>0.48477319360777243</v>
      </c>
      <c r="AE13" s="56"/>
    </row>
    <row r="14" spans="1:31" s="29" customFormat="1" ht="20.100000000000001" customHeight="1" x14ac:dyDescent="0.3">
      <c r="A14" s="21"/>
      <c r="B14" s="46">
        <v>21</v>
      </c>
      <c r="C14" s="47">
        <v>4</v>
      </c>
      <c r="D14" s="48" t="s">
        <v>116</v>
      </c>
      <c r="E14" s="49">
        <v>33274</v>
      </c>
      <c r="F14" s="49">
        <v>2306</v>
      </c>
      <c r="G14" s="49">
        <v>0</v>
      </c>
      <c r="H14" s="49">
        <v>100980</v>
      </c>
      <c r="I14" s="49">
        <v>100980</v>
      </c>
      <c r="J14" s="50"/>
      <c r="K14" s="51">
        <v>29564.87</v>
      </c>
      <c r="L14" s="52">
        <f t="shared" si="0"/>
        <v>292.77946127946126</v>
      </c>
      <c r="M14" s="50"/>
      <c r="N14" s="51">
        <v>13438.88</v>
      </c>
      <c r="O14" s="52">
        <f t="shared" si="1"/>
        <v>133.08457120221826</v>
      </c>
      <c r="P14" s="50"/>
      <c r="Q14" s="51">
        <v>16125.99</v>
      </c>
      <c r="R14" s="52">
        <f t="shared" si="2"/>
        <v>159.69489007724303</v>
      </c>
      <c r="S14" s="50"/>
      <c r="T14" s="53">
        <v>4.1402259712118868E-2</v>
      </c>
      <c r="U14" s="53">
        <v>1.5254247377757669E-4</v>
      </c>
      <c r="V14" s="53">
        <v>0.13295453192527951</v>
      </c>
      <c r="W14" s="53">
        <v>0.58679517936018477</v>
      </c>
      <c r="X14" s="53">
        <v>0.22320163585060659</v>
      </c>
      <c r="Y14" s="53">
        <v>1.5493850678032694E-2</v>
      </c>
      <c r="Z14" s="54">
        <f t="shared" si="3"/>
        <v>0.4545556939705806</v>
      </c>
      <c r="AA14" s="53">
        <v>0</v>
      </c>
      <c r="AB14" s="53">
        <v>2.7557997989580796E-3</v>
      </c>
      <c r="AC14" s="53">
        <v>0.99724420020104187</v>
      </c>
      <c r="AD14" s="55">
        <f t="shared" si="4"/>
        <v>0.5454443060294194</v>
      </c>
      <c r="AE14" s="56"/>
    </row>
    <row r="15" spans="1:31" s="29" customFormat="1" ht="20.100000000000001" customHeight="1" x14ac:dyDescent="0.3">
      <c r="A15" s="21"/>
      <c r="B15" s="46">
        <v>34</v>
      </c>
      <c r="C15" s="47">
        <v>4</v>
      </c>
      <c r="D15" s="48" t="s">
        <v>79</v>
      </c>
      <c r="E15" s="49">
        <v>26351</v>
      </c>
      <c r="F15" s="49">
        <v>4325</v>
      </c>
      <c r="G15" s="49">
        <v>1564</v>
      </c>
      <c r="H15" s="49">
        <v>64044</v>
      </c>
      <c r="I15" s="49">
        <v>64696</v>
      </c>
      <c r="J15" s="50"/>
      <c r="K15" s="51">
        <v>26870.95</v>
      </c>
      <c r="L15" s="52">
        <f t="shared" si="0"/>
        <v>415.34175219488066</v>
      </c>
      <c r="M15" s="50"/>
      <c r="N15" s="51">
        <v>8595.0300000000007</v>
      </c>
      <c r="O15" s="52">
        <f t="shared" si="1"/>
        <v>132.85257202918262</v>
      </c>
      <c r="P15" s="50"/>
      <c r="Q15" s="51">
        <v>18275.920000000002</v>
      </c>
      <c r="R15" s="52">
        <f t="shared" si="2"/>
        <v>282.48918016569809</v>
      </c>
      <c r="S15" s="50"/>
      <c r="T15" s="53">
        <v>4.1056284852990621E-2</v>
      </c>
      <c r="U15" s="53">
        <v>0</v>
      </c>
      <c r="V15" s="53">
        <v>0.1684368757293459</v>
      </c>
      <c r="W15" s="53">
        <v>0.55577816482315945</v>
      </c>
      <c r="X15" s="53">
        <v>0.23109168903424418</v>
      </c>
      <c r="Y15" s="53">
        <v>3.6369855602598243E-3</v>
      </c>
      <c r="Z15" s="54">
        <f t="shared" si="3"/>
        <v>0.31986327241872731</v>
      </c>
      <c r="AA15" s="53">
        <v>0</v>
      </c>
      <c r="AB15" s="53">
        <v>3.1954615691029501E-4</v>
      </c>
      <c r="AC15" s="53">
        <v>0.99968045384308968</v>
      </c>
      <c r="AD15" s="55">
        <f t="shared" si="4"/>
        <v>0.68013672758127275</v>
      </c>
      <c r="AE15" s="56"/>
    </row>
    <row r="16" spans="1:31" s="29" customFormat="1" ht="20.100000000000001" customHeight="1" x14ac:dyDescent="0.3">
      <c r="A16" s="21"/>
      <c r="B16" s="57">
        <v>36</v>
      </c>
      <c r="C16" s="58">
        <v>3</v>
      </c>
      <c r="D16" s="59" t="s">
        <v>59</v>
      </c>
      <c r="E16" s="49">
        <v>30859</v>
      </c>
      <c r="F16" s="49">
        <v>26805</v>
      </c>
      <c r="G16" s="49">
        <v>0</v>
      </c>
      <c r="H16" s="49">
        <v>131000</v>
      </c>
      <c r="I16" s="49">
        <v>131000</v>
      </c>
      <c r="J16" s="61"/>
      <c r="K16" s="51">
        <v>56959.49</v>
      </c>
      <c r="L16" s="62">
        <f t="shared" si="0"/>
        <v>434.80526717557251</v>
      </c>
      <c r="M16" s="61"/>
      <c r="N16" s="51">
        <v>28402.89</v>
      </c>
      <c r="O16" s="62">
        <f t="shared" si="1"/>
        <v>216.81595419847329</v>
      </c>
      <c r="P16" s="50"/>
      <c r="Q16" s="51">
        <v>28556.6</v>
      </c>
      <c r="R16" s="62">
        <f t="shared" si="2"/>
        <v>217.98931297709925</v>
      </c>
      <c r="S16" s="50"/>
      <c r="T16" s="53">
        <v>2.5413259002869074E-2</v>
      </c>
      <c r="U16" s="53">
        <v>0</v>
      </c>
      <c r="V16" s="53">
        <v>9.8551238976033781E-2</v>
      </c>
      <c r="W16" s="53">
        <v>0.25009849349837288</v>
      </c>
      <c r="X16" s="53">
        <v>0.61748716415829508</v>
      </c>
      <c r="Y16" s="53">
        <v>8.4498443644291134E-3</v>
      </c>
      <c r="Z16" s="63">
        <f t="shared" si="3"/>
        <v>0.49865070772227771</v>
      </c>
      <c r="AA16" s="53">
        <v>0</v>
      </c>
      <c r="AB16" s="53">
        <v>0</v>
      </c>
      <c r="AC16" s="53">
        <v>1</v>
      </c>
      <c r="AD16" s="55">
        <f t="shared" si="4"/>
        <v>0.50134929227772229</v>
      </c>
      <c r="AE16" s="56"/>
    </row>
    <row r="17" spans="1:31" s="29" customFormat="1" ht="20.100000000000001" customHeight="1" x14ac:dyDescent="0.3">
      <c r="A17" s="21"/>
      <c r="B17" s="57">
        <v>41</v>
      </c>
      <c r="C17" s="58">
        <v>5</v>
      </c>
      <c r="D17" s="59" t="s">
        <v>91</v>
      </c>
      <c r="E17" s="49">
        <v>6356</v>
      </c>
      <c r="F17" s="49">
        <v>3274</v>
      </c>
      <c r="G17" s="49">
        <v>0</v>
      </c>
      <c r="H17" s="49">
        <v>21341</v>
      </c>
      <c r="I17" s="49">
        <v>21341</v>
      </c>
      <c r="J17" s="61"/>
      <c r="K17" s="51">
        <v>4771.09</v>
      </c>
      <c r="L17" s="62">
        <f t="shared" si="0"/>
        <v>223.56450025771989</v>
      </c>
      <c r="M17" s="61"/>
      <c r="N17" s="51">
        <v>2410.14</v>
      </c>
      <c r="O17" s="62">
        <f t="shared" si="1"/>
        <v>112.93472658263437</v>
      </c>
      <c r="P17" s="50"/>
      <c r="Q17" s="51">
        <v>2360.9499999999998</v>
      </c>
      <c r="R17" s="62">
        <f t="shared" si="2"/>
        <v>110.62977367508552</v>
      </c>
      <c r="S17" s="50"/>
      <c r="T17" s="53">
        <v>4.8789696864082591E-2</v>
      </c>
      <c r="U17" s="53">
        <v>0</v>
      </c>
      <c r="V17" s="53">
        <v>0.23231015625648302</v>
      </c>
      <c r="W17" s="53">
        <v>0.71037367123901518</v>
      </c>
      <c r="X17" s="53">
        <v>0</v>
      </c>
      <c r="Y17" s="53">
        <v>8.5264756404192302E-3</v>
      </c>
      <c r="Z17" s="63">
        <f t="shared" si="3"/>
        <v>0.50515500650794676</v>
      </c>
      <c r="AA17" s="53">
        <v>0</v>
      </c>
      <c r="AB17" s="53">
        <v>0</v>
      </c>
      <c r="AC17" s="53">
        <v>1</v>
      </c>
      <c r="AD17" s="55">
        <f t="shared" si="4"/>
        <v>0.49484499349205313</v>
      </c>
      <c r="AE17" s="56"/>
    </row>
    <row r="18" spans="1:31" s="29" customFormat="1" ht="20.100000000000001" customHeight="1" x14ac:dyDescent="0.3">
      <c r="A18" s="21"/>
      <c r="B18" s="57">
        <v>50</v>
      </c>
      <c r="C18" s="58">
        <v>1</v>
      </c>
      <c r="D18" s="59" t="s">
        <v>73</v>
      </c>
      <c r="E18" s="49">
        <v>128572</v>
      </c>
      <c r="F18" s="49">
        <v>57894</v>
      </c>
      <c r="G18" s="49">
        <v>0</v>
      </c>
      <c r="H18" s="49">
        <v>437800</v>
      </c>
      <c r="I18" s="49">
        <v>437800</v>
      </c>
      <c r="J18" s="61"/>
      <c r="K18" s="51">
        <v>172539.17</v>
      </c>
      <c r="L18" s="62">
        <f t="shared" si="0"/>
        <v>394.10500228414799</v>
      </c>
      <c r="M18" s="61"/>
      <c r="N18" s="51">
        <v>75755.100000000006</v>
      </c>
      <c r="O18" s="62">
        <f t="shared" si="1"/>
        <v>173.03586112380083</v>
      </c>
      <c r="P18" s="50"/>
      <c r="Q18" s="51">
        <v>96784.07</v>
      </c>
      <c r="R18" s="62">
        <f t="shared" si="2"/>
        <v>221.06914116034719</v>
      </c>
      <c r="S18" s="50"/>
      <c r="T18" s="53">
        <v>3.1843136633705187E-2</v>
      </c>
      <c r="U18" s="53">
        <v>1.5827317236727296E-3</v>
      </c>
      <c r="V18" s="53">
        <v>0.1328847826746978</v>
      </c>
      <c r="W18" s="53">
        <v>0.43516779728361521</v>
      </c>
      <c r="X18" s="53">
        <v>0.39167844805168228</v>
      </c>
      <c r="Y18" s="53">
        <v>6.8431036326267137E-3</v>
      </c>
      <c r="Z18" s="63">
        <f t="shared" si="3"/>
        <v>0.43906030149559661</v>
      </c>
      <c r="AA18" s="53">
        <v>0</v>
      </c>
      <c r="AB18" s="53">
        <v>5.9513926207071057E-4</v>
      </c>
      <c r="AC18" s="53">
        <v>0.99940486073792922</v>
      </c>
      <c r="AD18" s="55">
        <f t="shared" si="4"/>
        <v>0.56093969850440339</v>
      </c>
      <c r="AE18" s="56"/>
    </row>
    <row r="19" spans="1:31" s="29" customFormat="1" ht="20.100000000000001" customHeight="1" x14ac:dyDescent="0.3">
      <c r="A19" s="21"/>
      <c r="B19" s="57">
        <v>53</v>
      </c>
      <c r="C19" s="58">
        <v>2</v>
      </c>
      <c r="D19" s="59" t="s">
        <v>115</v>
      </c>
      <c r="E19" s="49">
        <v>151679</v>
      </c>
      <c r="F19" s="49">
        <v>70621</v>
      </c>
      <c r="G19" s="49">
        <v>0</v>
      </c>
      <c r="H19" s="49">
        <v>623930</v>
      </c>
      <c r="I19" s="49">
        <v>623930</v>
      </c>
      <c r="J19" s="61"/>
      <c r="K19" s="51">
        <v>207554.17</v>
      </c>
      <c r="L19" s="62">
        <f t="shared" si="0"/>
        <v>332.65617937909701</v>
      </c>
      <c r="M19" s="61"/>
      <c r="N19" s="51">
        <v>121637.67</v>
      </c>
      <c r="O19" s="62">
        <f t="shared" si="1"/>
        <v>194.95403330501819</v>
      </c>
      <c r="P19" s="50"/>
      <c r="Q19" s="51">
        <v>85916.5</v>
      </c>
      <c r="R19" s="62">
        <f t="shared" si="2"/>
        <v>137.70214607407883</v>
      </c>
      <c r="S19" s="50">
        <v>1</v>
      </c>
      <c r="T19" s="53">
        <v>2.8263037264689466E-2</v>
      </c>
      <c r="U19" s="53">
        <v>0</v>
      </c>
      <c r="V19" s="53">
        <v>0.11020023648923891</v>
      </c>
      <c r="W19" s="53">
        <v>0.32654966179473843</v>
      </c>
      <c r="X19" s="53">
        <v>0.52911618580000752</v>
      </c>
      <c r="Y19" s="53">
        <v>5.8708786513256951E-3</v>
      </c>
      <c r="Z19" s="63">
        <f t="shared" si="3"/>
        <v>0.58605264350988462</v>
      </c>
      <c r="AA19" s="53">
        <v>0</v>
      </c>
      <c r="AB19" s="53">
        <v>1.0272764835625287E-3</v>
      </c>
      <c r="AC19" s="53">
        <v>0.99897272351643751</v>
      </c>
      <c r="AD19" s="55">
        <f t="shared" si="4"/>
        <v>0.41394735649011533</v>
      </c>
      <c r="AE19" s="56"/>
    </row>
    <row r="20" spans="1:31" s="29" customFormat="1" ht="20.100000000000001" customHeight="1" x14ac:dyDescent="0.3">
      <c r="A20" s="21"/>
      <c r="B20" s="57">
        <v>55</v>
      </c>
      <c r="C20" s="58">
        <v>3</v>
      </c>
      <c r="D20" s="59" t="s">
        <v>102</v>
      </c>
      <c r="E20" s="49">
        <v>26137</v>
      </c>
      <c r="F20" s="49">
        <v>8348</v>
      </c>
      <c r="G20" s="49">
        <v>104</v>
      </c>
      <c r="H20" s="49">
        <v>73368</v>
      </c>
      <c r="I20" s="49">
        <v>73411</v>
      </c>
      <c r="J20" s="61"/>
      <c r="K20" s="51">
        <v>37153.360000000001</v>
      </c>
      <c r="L20" s="62">
        <f t="shared" si="0"/>
        <v>506.10072060045496</v>
      </c>
      <c r="M20" s="61"/>
      <c r="N20" s="51">
        <v>9981.33</v>
      </c>
      <c r="O20" s="62">
        <f t="shared" si="1"/>
        <v>135.96504611025597</v>
      </c>
      <c r="P20" s="50"/>
      <c r="Q20" s="51">
        <v>27172.03</v>
      </c>
      <c r="R20" s="62">
        <f t="shared" si="2"/>
        <v>370.13567449019899</v>
      </c>
      <c r="S20" s="50"/>
      <c r="T20" s="53">
        <v>4.0501616518039178E-2</v>
      </c>
      <c r="U20" s="53">
        <v>4.3621441230777859E-3</v>
      </c>
      <c r="V20" s="53">
        <v>0.12862915062421543</v>
      </c>
      <c r="W20" s="53">
        <v>0.67719532366929058</v>
      </c>
      <c r="X20" s="53">
        <v>0.14021678473710417</v>
      </c>
      <c r="Y20" s="53">
        <v>9.0949803282728853E-3</v>
      </c>
      <c r="Z20" s="63">
        <f t="shared" si="3"/>
        <v>0.26865214882314814</v>
      </c>
      <c r="AA20" s="53">
        <v>0</v>
      </c>
      <c r="AB20" s="53">
        <v>8.5602731926911612E-4</v>
      </c>
      <c r="AC20" s="53">
        <v>0.99914397268073096</v>
      </c>
      <c r="AD20" s="55">
        <f t="shared" si="4"/>
        <v>0.73134785117685175</v>
      </c>
      <c r="AE20" s="56"/>
    </row>
    <row r="21" spans="1:31" s="29" customFormat="1" ht="20.100000000000001" customHeight="1" x14ac:dyDescent="0.3">
      <c r="A21" s="21"/>
      <c r="B21" s="57">
        <v>56</v>
      </c>
      <c r="C21" s="58">
        <v>5</v>
      </c>
      <c r="D21" s="59" t="s">
        <v>88</v>
      </c>
      <c r="E21" s="49">
        <v>12165</v>
      </c>
      <c r="F21" s="49">
        <v>1864</v>
      </c>
      <c r="G21" s="49">
        <v>53</v>
      </c>
      <c r="H21" s="49">
        <v>33367</v>
      </c>
      <c r="I21" s="49">
        <v>33389</v>
      </c>
      <c r="J21" s="61"/>
      <c r="K21" s="51">
        <v>13668.7</v>
      </c>
      <c r="L21" s="62">
        <f t="shared" si="0"/>
        <v>409.37733984246307</v>
      </c>
      <c r="M21" s="61"/>
      <c r="N21" s="51">
        <v>8194.65</v>
      </c>
      <c r="O21" s="62">
        <f t="shared" si="1"/>
        <v>245.42963251370213</v>
      </c>
      <c r="P21" s="50"/>
      <c r="Q21" s="51">
        <v>5474.05</v>
      </c>
      <c r="R21" s="62">
        <f t="shared" si="2"/>
        <v>163.94770732876097</v>
      </c>
      <c r="S21" s="50"/>
      <c r="T21" s="53">
        <v>2.2435369417851892E-2</v>
      </c>
      <c r="U21" s="53">
        <v>4.3931101389321082E-5</v>
      </c>
      <c r="V21" s="53">
        <v>0.1458744424716126</v>
      </c>
      <c r="W21" s="53">
        <v>0.39876992916109905</v>
      </c>
      <c r="X21" s="53">
        <v>0.4227135997266509</v>
      </c>
      <c r="Y21" s="53">
        <v>1.0162728121396278E-2</v>
      </c>
      <c r="Z21" s="63">
        <f t="shared" si="3"/>
        <v>0.59951933980554106</v>
      </c>
      <c r="AA21" s="53">
        <v>0</v>
      </c>
      <c r="AB21" s="53">
        <v>1.9692914752331451E-3</v>
      </c>
      <c r="AC21" s="53">
        <v>0.99803070852476694</v>
      </c>
      <c r="AD21" s="55">
        <f t="shared" si="4"/>
        <v>0.40048066019445888</v>
      </c>
      <c r="AE21" s="56"/>
    </row>
    <row r="22" spans="1:31" s="29" customFormat="1" ht="20.100000000000001" customHeight="1" x14ac:dyDescent="0.3">
      <c r="A22" s="21"/>
      <c r="B22" s="57">
        <v>87</v>
      </c>
      <c r="C22" s="58">
        <v>4</v>
      </c>
      <c r="D22" s="59" t="s">
        <v>99</v>
      </c>
      <c r="E22" s="49">
        <v>74674</v>
      </c>
      <c r="F22" s="49">
        <v>5682</v>
      </c>
      <c r="G22" s="49">
        <v>4279</v>
      </c>
      <c r="H22" s="49">
        <v>169065</v>
      </c>
      <c r="I22" s="49">
        <v>170848</v>
      </c>
      <c r="J22" s="61"/>
      <c r="K22" s="51">
        <v>48640.54</v>
      </c>
      <c r="L22" s="62">
        <f t="shared" si="0"/>
        <v>284.7006696010489</v>
      </c>
      <c r="M22" s="61"/>
      <c r="N22" s="51">
        <v>24661.96</v>
      </c>
      <c r="O22" s="62">
        <f t="shared" si="1"/>
        <v>144.35029968158833</v>
      </c>
      <c r="P22" s="50"/>
      <c r="Q22" s="51">
        <v>23978.579999999998</v>
      </c>
      <c r="R22" s="62">
        <f t="shared" si="2"/>
        <v>140.35036991946055</v>
      </c>
      <c r="S22" s="50"/>
      <c r="T22" s="53">
        <v>3.7772747989210917E-2</v>
      </c>
      <c r="U22" s="53">
        <v>0</v>
      </c>
      <c r="V22" s="53">
        <v>0.13416086961458051</v>
      </c>
      <c r="W22" s="53">
        <v>0.54453660617404298</v>
      </c>
      <c r="X22" s="53">
        <v>0.27472998901952644</v>
      </c>
      <c r="Y22" s="53">
        <v>8.7997872026392074E-3</v>
      </c>
      <c r="Z22" s="63">
        <f t="shared" si="3"/>
        <v>0.50702479865560701</v>
      </c>
      <c r="AA22" s="53">
        <v>0</v>
      </c>
      <c r="AB22" s="53">
        <v>4.357222154105873E-3</v>
      </c>
      <c r="AC22" s="53">
        <v>0.99564277784589417</v>
      </c>
      <c r="AD22" s="55">
        <f t="shared" si="4"/>
        <v>0.49297520134439293</v>
      </c>
      <c r="AE22" s="56"/>
    </row>
    <row r="23" spans="1:31" s="29" customFormat="1" ht="20.100000000000001" customHeight="1" x14ac:dyDescent="0.3">
      <c r="A23" s="21"/>
      <c r="B23" s="57">
        <v>88</v>
      </c>
      <c r="C23" s="58">
        <v>4</v>
      </c>
      <c r="D23" s="59" t="s">
        <v>96</v>
      </c>
      <c r="E23" s="49">
        <v>36304</v>
      </c>
      <c r="F23" s="49">
        <v>417</v>
      </c>
      <c r="G23" s="49">
        <v>12372</v>
      </c>
      <c r="H23" s="49">
        <v>58330</v>
      </c>
      <c r="I23" s="49">
        <v>63485</v>
      </c>
      <c r="J23" s="61"/>
      <c r="K23" s="51">
        <v>25705.38</v>
      </c>
      <c r="L23" s="62">
        <f t="shared" si="0"/>
        <v>404.90478065684806</v>
      </c>
      <c r="M23" s="61"/>
      <c r="N23" s="51">
        <v>13008.01</v>
      </c>
      <c r="O23" s="62">
        <f t="shared" si="1"/>
        <v>204.89895250846658</v>
      </c>
      <c r="P23" s="50"/>
      <c r="Q23" s="51">
        <v>12697.37</v>
      </c>
      <c r="R23" s="62">
        <f t="shared" si="2"/>
        <v>200.00582814838151</v>
      </c>
      <c r="S23" s="50"/>
      <c r="T23" s="53">
        <v>2.4707853084368785E-2</v>
      </c>
      <c r="U23" s="53">
        <v>8.4640156334443162E-3</v>
      </c>
      <c r="V23" s="53">
        <v>0.15515132599067805</v>
      </c>
      <c r="W23" s="53">
        <v>0.66210896209335623</v>
      </c>
      <c r="X23" s="53">
        <v>0.13821022585314741</v>
      </c>
      <c r="Y23" s="53">
        <v>1.1357617345005117E-2</v>
      </c>
      <c r="Z23" s="63">
        <f t="shared" si="3"/>
        <v>0.50604231487727469</v>
      </c>
      <c r="AA23" s="53">
        <v>0</v>
      </c>
      <c r="AB23" s="53">
        <v>2.6013261013895003E-3</v>
      </c>
      <c r="AC23" s="53">
        <v>0.99739867389861048</v>
      </c>
      <c r="AD23" s="55">
        <f t="shared" si="4"/>
        <v>0.49395768512272531</v>
      </c>
      <c r="AE23" s="56"/>
    </row>
    <row r="24" spans="1:31" s="29" customFormat="1" ht="20.100000000000001" customHeight="1" x14ac:dyDescent="0.3">
      <c r="A24" s="21"/>
      <c r="B24" s="57">
        <v>89</v>
      </c>
      <c r="C24" s="58">
        <v>4</v>
      </c>
      <c r="D24" s="59" t="s">
        <v>144</v>
      </c>
      <c r="E24" s="49">
        <v>46185</v>
      </c>
      <c r="F24" s="49">
        <v>4017</v>
      </c>
      <c r="G24" s="49">
        <v>23272</v>
      </c>
      <c r="H24" s="49">
        <v>63286</v>
      </c>
      <c r="I24" s="49">
        <v>72983</v>
      </c>
      <c r="J24" s="61"/>
      <c r="K24" s="51">
        <v>38421.019999999997</v>
      </c>
      <c r="L24" s="62">
        <f t="shared" si="0"/>
        <v>526.43793760190727</v>
      </c>
      <c r="M24" s="61"/>
      <c r="N24" s="51">
        <v>13315.16</v>
      </c>
      <c r="O24" s="62">
        <f t="shared" si="1"/>
        <v>182.44193853363112</v>
      </c>
      <c r="P24" s="50"/>
      <c r="Q24" s="51">
        <v>25105.86</v>
      </c>
      <c r="R24" s="62">
        <f t="shared" si="2"/>
        <v>343.99599906827615</v>
      </c>
      <c r="S24" s="50"/>
      <c r="T24" s="53">
        <v>2.6188945532761153E-2</v>
      </c>
      <c r="U24" s="53">
        <v>0</v>
      </c>
      <c r="V24" s="53">
        <v>6.9425376788562809E-2</v>
      </c>
      <c r="W24" s="53">
        <v>0.62716782975195196</v>
      </c>
      <c r="X24" s="53">
        <v>0.25977532376629342</v>
      </c>
      <c r="Y24" s="53">
        <v>1.7442524160430666E-2</v>
      </c>
      <c r="Z24" s="63">
        <f t="shared" si="3"/>
        <v>0.34655925324210551</v>
      </c>
      <c r="AA24" s="53">
        <v>0</v>
      </c>
      <c r="AB24" s="53">
        <v>2.6396227812948846E-3</v>
      </c>
      <c r="AC24" s="53">
        <v>0.99736037721870507</v>
      </c>
      <c r="AD24" s="55">
        <f t="shared" si="4"/>
        <v>0.65344074675789454</v>
      </c>
      <c r="AE24" s="56"/>
    </row>
    <row r="25" spans="1:31" s="29" customFormat="1" ht="20.100000000000001" customHeight="1" x14ac:dyDescent="0.3">
      <c r="A25" s="21"/>
      <c r="B25" s="57">
        <v>97</v>
      </c>
      <c r="C25" s="58">
        <v>1</v>
      </c>
      <c r="D25" s="59" t="s">
        <v>118</v>
      </c>
      <c r="E25" s="49">
        <v>328444</v>
      </c>
      <c r="F25" s="49">
        <v>60030</v>
      </c>
      <c r="G25" s="49">
        <v>1695</v>
      </c>
      <c r="H25" s="49">
        <v>1213602</v>
      </c>
      <c r="I25" s="49">
        <v>1214308</v>
      </c>
      <c r="J25" s="61"/>
      <c r="K25" s="51">
        <v>410668.34</v>
      </c>
      <c r="L25" s="62">
        <f t="shared" si="0"/>
        <v>338.19124966647672</v>
      </c>
      <c r="M25" s="61"/>
      <c r="N25" s="51">
        <v>270219.11</v>
      </c>
      <c r="O25" s="62">
        <f t="shared" si="1"/>
        <v>222.5293006387177</v>
      </c>
      <c r="P25" s="50"/>
      <c r="Q25" s="51">
        <v>140449.23000000001</v>
      </c>
      <c r="R25" s="62">
        <f t="shared" si="2"/>
        <v>115.66194902775902</v>
      </c>
      <c r="S25" s="50">
        <v>1</v>
      </c>
      <c r="T25" s="53">
        <v>2.4746399320166514E-2</v>
      </c>
      <c r="U25" s="53">
        <v>0</v>
      </c>
      <c r="V25" s="53">
        <v>6.3876644401648724E-2</v>
      </c>
      <c r="W25" s="53">
        <v>0.38922432243966759</v>
      </c>
      <c r="X25" s="53">
        <v>0.51708722599226975</v>
      </c>
      <c r="Y25" s="53">
        <v>5.0654078462474402E-3</v>
      </c>
      <c r="Z25" s="63">
        <f t="shared" si="3"/>
        <v>0.6579983984156168</v>
      </c>
      <c r="AA25" s="53">
        <v>0.49092216454301668</v>
      </c>
      <c r="AB25" s="53">
        <v>8.4742365622082793E-4</v>
      </c>
      <c r="AC25" s="53">
        <v>0.50823041180076245</v>
      </c>
      <c r="AD25" s="55">
        <f t="shared" si="4"/>
        <v>0.34200160158438314</v>
      </c>
      <c r="AE25" s="56"/>
    </row>
    <row r="26" spans="1:31" s="29" customFormat="1" ht="20.100000000000001" customHeight="1" x14ac:dyDescent="0.3">
      <c r="A26" s="21"/>
      <c r="B26" s="57">
        <v>100</v>
      </c>
      <c r="C26" s="58">
        <v>9</v>
      </c>
      <c r="D26" s="59" t="s">
        <v>87</v>
      </c>
      <c r="E26" s="49">
        <v>517</v>
      </c>
      <c r="F26" s="49">
        <v>16</v>
      </c>
      <c r="G26" s="49">
        <v>0</v>
      </c>
      <c r="H26" s="49">
        <v>2178</v>
      </c>
      <c r="I26" s="49">
        <v>2178</v>
      </c>
      <c r="J26" s="61"/>
      <c r="K26" s="51">
        <v>794.59</v>
      </c>
      <c r="L26" s="62">
        <f t="shared" si="0"/>
        <v>364.82552800734618</v>
      </c>
      <c r="M26" s="61"/>
      <c r="N26" s="51">
        <v>60.56</v>
      </c>
      <c r="O26" s="62">
        <f t="shared" si="1"/>
        <v>27.805325987144169</v>
      </c>
      <c r="P26" s="50"/>
      <c r="Q26" s="51">
        <v>734.03</v>
      </c>
      <c r="R26" s="62">
        <f t="shared" si="2"/>
        <v>337.02020202020202</v>
      </c>
      <c r="S26" s="50"/>
      <c r="T26" s="53">
        <v>0.19815059445178335</v>
      </c>
      <c r="U26" s="53">
        <v>0</v>
      </c>
      <c r="V26" s="53">
        <v>0</v>
      </c>
      <c r="W26" s="53">
        <v>0.8018494055482166</v>
      </c>
      <c r="X26" s="53">
        <v>0</v>
      </c>
      <c r="Y26" s="53">
        <v>0</v>
      </c>
      <c r="Z26" s="63">
        <f t="shared" si="3"/>
        <v>7.6215406687725751E-2</v>
      </c>
      <c r="AA26" s="53">
        <v>0</v>
      </c>
      <c r="AB26" s="53">
        <v>0</v>
      </c>
      <c r="AC26" s="53">
        <v>1</v>
      </c>
      <c r="AD26" s="55">
        <f t="shared" si="4"/>
        <v>0.92378459331227414</v>
      </c>
      <c r="AE26" s="56"/>
    </row>
    <row r="27" spans="1:31" s="29" customFormat="1" ht="20.100000000000001" customHeight="1" x14ac:dyDescent="0.3">
      <c r="A27" s="21"/>
      <c r="B27" s="57">
        <v>103</v>
      </c>
      <c r="C27" s="58">
        <v>3</v>
      </c>
      <c r="D27" s="59" t="s">
        <v>101</v>
      </c>
      <c r="E27" s="49">
        <v>26734</v>
      </c>
      <c r="F27" s="49">
        <v>8362</v>
      </c>
      <c r="G27" s="49">
        <v>50</v>
      </c>
      <c r="H27" s="49">
        <v>77754</v>
      </c>
      <c r="I27" s="49">
        <v>77775</v>
      </c>
      <c r="J27" s="61"/>
      <c r="K27" s="51">
        <v>26260.31</v>
      </c>
      <c r="L27" s="62">
        <f t="shared" si="0"/>
        <v>337.64461587913854</v>
      </c>
      <c r="M27" s="61"/>
      <c r="N27" s="51">
        <v>9690.49</v>
      </c>
      <c r="O27" s="62">
        <f t="shared" si="1"/>
        <v>124.59646415943426</v>
      </c>
      <c r="P27" s="50"/>
      <c r="Q27" s="51">
        <v>16569.82</v>
      </c>
      <c r="R27" s="62">
        <f t="shared" si="2"/>
        <v>213.04815171970426</v>
      </c>
      <c r="S27" s="50"/>
      <c r="T27" s="53">
        <v>4.4210354687946637E-2</v>
      </c>
      <c r="U27" s="53">
        <v>0</v>
      </c>
      <c r="V27" s="53">
        <v>6.8680737506565712E-2</v>
      </c>
      <c r="W27" s="53">
        <v>0.48914863954247928</v>
      </c>
      <c r="X27" s="53">
        <v>0.39796026826300834</v>
      </c>
      <c r="Y27" s="53">
        <v>0</v>
      </c>
      <c r="Z27" s="63">
        <f t="shared" si="3"/>
        <v>0.36901658815147265</v>
      </c>
      <c r="AA27" s="53">
        <v>0</v>
      </c>
      <c r="AB27" s="53">
        <v>0</v>
      </c>
      <c r="AC27" s="53">
        <v>1</v>
      </c>
      <c r="AD27" s="55">
        <f t="shared" si="4"/>
        <v>0.63098341184852724</v>
      </c>
      <c r="AE27" s="56"/>
    </row>
    <row r="28" spans="1:31" s="29" customFormat="1" ht="20.100000000000001" customHeight="1" x14ac:dyDescent="0.3">
      <c r="A28" s="21"/>
      <c r="B28" s="57">
        <v>123</v>
      </c>
      <c r="C28" s="58">
        <v>3</v>
      </c>
      <c r="D28" s="59" t="s">
        <v>112</v>
      </c>
      <c r="E28" s="49">
        <v>41020</v>
      </c>
      <c r="F28" s="49">
        <v>7678</v>
      </c>
      <c r="G28" s="49">
        <v>0</v>
      </c>
      <c r="H28" s="49">
        <v>107909</v>
      </c>
      <c r="I28" s="49">
        <v>107909</v>
      </c>
      <c r="J28" s="61"/>
      <c r="K28" s="51">
        <v>51377.37</v>
      </c>
      <c r="L28" s="62">
        <f t="shared" si="0"/>
        <v>476.11756201985008</v>
      </c>
      <c r="M28" s="61"/>
      <c r="N28" s="51">
        <v>13587.99</v>
      </c>
      <c r="O28" s="62">
        <f t="shared" si="1"/>
        <v>125.9208221742394</v>
      </c>
      <c r="P28" s="50"/>
      <c r="Q28" s="51">
        <v>37789.379999999997</v>
      </c>
      <c r="R28" s="62">
        <f t="shared" si="2"/>
        <v>350.19673984561064</v>
      </c>
      <c r="S28" s="50">
        <v>1</v>
      </c>
      <c r="T28" s="53">
        <v>4.3757759609773045E-2</v>
      </c>
      <c r="U28" s="53">
        <v>1.2842223169136862E-2</v>
      </c>
      <c r="V28" s="53">
        <v>0.15694374223119095</v>
      </c>
      <c r="W28" s="53">
        <v>0.63073125605773928</v>
      </c>
      <c r="X28" s="53">
        <v>0.13634908474321811</v>
      </c>
      <c r="Y28" s="53">
        <v>1.9375934188941849E-2</v>
      </c>
      <c r="Z28" s="63">
        <f t="shared" si="3"/>
        <v>0.26447422279497762</v>
      </c>
      <c r="AA28" s="53">
        <v>0</v>
      </c>
      <c r="AB28" s="53">
        <v>1.7571074201270305E-4</v>
      </c>
      <c r="AC28" s="53">
        <v>0.99982428925798728</v>
      </c>
      <c r="AD28" s="55">
        <f t="shared" si="4"/>
        <v>0.73552577720502232</v>
      </c>
      <c r="AE28" s="56"/>
    </row>
    <row r="29" spans="1:31" s="29" customFormat="1" ht="20.100000000000001" customHeight="1" x14ac:dyDescent="0.3">
      <c r="A29" s="21"/>
      <c r="B29" s="57">
        <v>143</v>
      </c>
      <c r="C29" s="58">
        <v>4</v>
      </c>
      <c r="D29" s="59" t="s">
        <v>80</v>
      </c>
      <c r="E29" s="49">
        <v>16767</v>
      </c>
      <c r="F29" s="49">
        <v>5850</v>
      </c>
      <c r="G29" s="49">
        <v>170</v>
      </c>
      <c r="H29" s="49">
        <v>51553</v>
      </c>
      <c r="I29" s="49">
        <v>51624</v>
      </c>
      <c r="J29" s="61"/>
      <c r="K29" s="51">
        <v>26036.57</v>
      </c>
      <c r="L29" s="62">
        <f t="shared" si="0"/>
        <v>504.35010847667752</v>
      </c>
      <c r="M29" s="61"/>
      <c r="N29" s="51">
        <v>9163.18</v>
      </c>
      <c r="O29" s="62">
        <f t="shared" si="1"/>
        <v>177.49845033317837</v>
      </c>
      <c r="P29" s="50"/>
      <c r="Q29" s="51">
        <v>16873.39</v>
      </c>
      <c r="R29" s="62">
        <f t="shared" si="2"/>
        <v>326.85165814349915</v>
      </c>
      <c r="S29" s="50"/>
      <c r="T29" s="53">
        <v>3.1000154968035112E-2</v>
      </c>
      <c r="U29" s="53">
        <v>2.1826483818936222E-2</v>
      </c>
      <c r="V29" s="53">
        <v>0.10281365202909906</v>
      </c>
      <c r="W29" s="53">
        <v>0.591468245740016</v>
      </c>
      <c r="X29" s="53">
        <v>0.22569129930875528</v>
      </c>
      <c r="Y29" s="53">
        <v>2.7200164135158317E-2</v>
      </c>
      <c r="Z29" s="63">
        <f t="shared" si="3"/>
        <v>0.35193498990074346</v>
      </c>
      <c r="AA29" s="53">
        <v>0</v>
      </c>
      <c r="AB29" s="53">
        <v>1.1118097785922094E-3</v>
      </c>
      <c r="AC29" s="53">
        <v>0.99888819022140785</v>
      </c>
      <c r="AD29" s="55">
        <f t="shared" si="4"/>
        <v>0.64806501009925654</v>
      </c>
      <c r="AE29" s="56"/>
    </row>
    <row r="30" spans="1:31" s="29" customFormat="1" ht="20.100000000000001" customHeight="1" x14ac:dyDescent="0.3">
      <c r="A30" s="21"/>
      <c r="B30" s="57">
        <v>152</v>
      </c>
      <c r="C30" s="58">
        <v>7</v>
      </c>
      <c r="D30" s="59" t="s">
        <v>43</v>
      </c>
      <c r="E30" s="49">
        <v>3157</v>
      </c>
      <c r="F30" s="49">
        <v>37</v>
      </c>
      <c r="G30" s="49">
        <v>277</v>
      </c>
      <c r="H30" s="49">
        <v>5289</v>
      </c>
      <c r="I30" s="49">
        <v>5404</v>
      </c>
      <c r="J30" s="61"/>
      <c r="K30" s="51">
        <v>2480.17</v>
      </c>
      <c r="L30" s="62">
        <f t="shared" si="0"/>
        <v>458.95077720207252</v>
      </c>
      <c r="M30" s="61"/>
      <c r="N30" s="51">
        <v>622.73</v>
      </c>
      <c r="O30" s="62">
        <f t="shared" si="1"/>
        <v>115.23501110288674</v>
      </c>
      <c r="P30" s="50"/>
      <c r="Q30" s="51">
        <v>1857.44</v>
      </c>
      <c r="R30" s="62">
        <f t="shared" si="2"/>
        <v>343.71576609918577</v>
      </c>
      <c r="S30" s="50"/>
      <c r="T30" s="53">
        <v>4.6793955646909573E-2</v>
      </c>
      <c r="U30" s="53">
        <v>0</v>
      </c>
      <c r="V30" s="53">
        <v>0</v>
      </c>
      <c r="W30" s="53">
        <v>0.95320604435309042</v>
      </c>
      <c r="X30" s="53">
        <v>0</v>
      </c>
      <c r="Y30" s="53">
        <v>0</v>
      </c>
      <c r="Z30" s="63">
        <f t="shared" si="3"/>
        <v>0.25108359507614397</v>
      </c>
      <c r="AA30" s="53">
        <v>0</v>
      </c>
      <c r="AB30" s="53">
        <v>3.0848910328193646E-3</v>
      </c>
      <c r="AC30" s="53">
        <v>0.99691510896718061</v>
      </c>
      <c r="AD30" s="55">
        <f t="shared" si="4"/>
        <v>0.74891640492385603</v>
      </c>
      <c r="AE30" s="56"/>
    </row>
    <row r="31" spans="1:31" s="29" customFormat="1" ht="20.100000000000001" customHeight="1" x14ac:dyDescent="0.3">
      <c r="A31" s="21"/>
      <c r="B31" s="57">
        <v>162</v>
      </c>
      <c r="C31" s="58">
        <v>7</v>
      </c>
      <c r="D31" s="59" t="s">
        <v>111</v>
      </c>
      <c r="E31" s="49">
        <v>8209</v>
      </c>
      <c r="F31" s="49">
        <v>302</v>
      </c>
      <c r="G31" s="49">
        <v>2985</v>
      </c>
      <c r="H31" s="49">
        <v>7620</v>
      </c>
      <c r="I31" s="49">
        <v>8864</v>
      </c>
      <c r="J31" s="61"/>
      <c r="K31" s="51">
        <v>5601.1799999999994</v>
      </c>
      <c r="L31" s="62">
        <f t="shared" si="0"/>
        <v>631.90207581227423</v>
      </c>
      <c r="M31" s="61"/>
      <c r="N31" s="51">
        <v>3105.17</v>
      </c>
      <c r="O31" s="62">
        <f t="shared" si="1"/>
        <v>350.3125</v>
      </c>
      <c r="P31" s="50"/>
      <c r="Q31" s="51">
        <v>2496.0099999999998</v>
      </c>
      <c r="R31" s="62">
        <f t="shared" si="2"/>
        <v>281.58957581227429</v>
      </c>
      <c r="S31" s="50">
        <v>1</v>
      </c>
      <c r="T31" s="53">
        <v>1.3522609068102551E-2</v>
      </c>
      <c r="U31" s="53">
        <v>2.347697549570555E-3</v>
      </c>
      <c r="V31" s="53">
        <v>4.6792929211605154E-2</v>
      </c>
      <c r="W31" s="53">
        <v>0.52133699604208461</v>
      </c>
      <c r="X31" s="53">
        <v>0.40868937932544752</v>
      </c>
      <c r="Y31" s="53">
        <v>7.3103888031895194E-3</v>
      </c>
      <c r="Z31" s="63">
        <f t="shared" si="3"/>
        <v>0.55437782752919929</v>
      </c>
      <c r="AA31" s="53">
        <v>0</v>
      </c>
      <c r="AB31" s="53">
        <v>0</v>
      </c>
      <c r="AC31" s="53">
        <v>1</v>
      </c>
      <c r="AD31" s="55">
        <f t="shared" si="4"/>
        <v>0.44562217247080083</v>
      </c>
      <c r="AE31" s="56"/>
    </row>
    <row r="32" spans="1:31" s="29" customFormat="1" ht="20.100000000000001" customHeight="1" x14ac:dyDescent="0.3">
      <c r="A32" s="21"/>
      <c r="B32" s="57">
        <v>172</v>
      </c>
      <c r="C32" s="58">
        <v>1</v>
      </c>
      <c r="D32" s="59" t="s">
        <v>62</v>
      </c>
      <c r="E32" s="49">
        <v>181029</v>
      </c>
      <c r="F32" s="49">
        <v>51586</v>
      </c>
      <c r="G32" s="49">
        <v>0</v>
      </c>
      <c r="H32" s="49">
        <v>584026</v>
      </c>
      <c r="I32" s="49">
        <v>584026</v>
      </c>
      <c r="J32" s="61"/>
      <c r="K32" s="51">
        <v>246745.83</v>
      </c>
      <c r="L32" s="62">
        <f t="shared" si="0"/>
        <v>422.49117333817333</v>
      </c>
      <c r="M32" s="61"/>
      <c r="N32" s="51">
        <v>102527.65</v>
      </c>
      <c r="O32" s="62">
        <f t="shared" si="1"/>
        <v>175.55322879460846</v>
      </c>
      <c r="P32" s="50"/>
      <c r="Q32" s="51">
        <v>144218.18</v>
      </c>
      <c r="R32" s="62">
        <f t="shared" si="2"/>
        <v>246.93794454356484</v>
      </c>
      <c r="S32" s="50">
        <v>1</v>
      </c>
      <c r="T32" s="53">
        <v>3.1386460140264603E-2</v>
      </c>
      <c r="U32" s="53">
        <v>1.0953142883895223E-4</v>
      </c>
      <c r="V32" s="53">
        <v>9.3086401570698252E-2</v>
      </c>
      <c r="W32" s="53">
        <v>0.38169449899612445</v>
      </c>
      <c r="X32" s="53">
        <v>0.48543197859309173</v>
      </c>
      <c r="Y32" s="53">
        <v>8.2911292709820245E-3</v>
      </c>
      <c r="Z32" s="63">
        <f t="shared" si="3"/>
        <v>0.41551928152139389</v>
      </c>
      <c r="AA32" s="53">
        <v>0</v>
      </c>
      <c r="AB32" s="53">
        <v>2.9560073494201635E-3</v>
      </c>
      <c r="AC32" s="53">
        <v>0.99704399265057986</v>
      </c>
      <c r="AD32" s="55">
        <f t="shared" si="4"/>
        <v>0.58448071847860605</v>
      </c>
      <c r="AE32" s="56"/>
    </row>
    <row r="33" spans="1:31" s="29" customFormat="1" ht="20.100000000000001" customHeight="1" x14ac:dyDescent="0.3">
      <c r="A33" s="21"/>
      <c r="B33" s="57">
        <v>173</v>
      </c>
      <c r="C33" s="58">
        <v>9</v>
      </c>
      <c r="D33" s="59" t="s">
        <v>30</v>
      </c>
      <c r="E33" s="49">
        <v>3453</v>
      </c>
      <c r="F33" s="49">
        <v>0</v>
      </c>
      <c r="G33" s="49">
        <v>2345</v>
      </c>
      <c r="H33" s="49">
        <v>2351</v>
      </c>
      <c r="I33" s="49">
        <v>3328</v>
      </c>
      <c r="J33" s="61"/>
      <c r="K33" s="51">
        <v>1926.884691421224</v>
      </c>
      <c r="L33" s="62">
        <f t="shared" si="0"/>
        <v>578.99179429724279</v>
      </c>
      <c r="M33" s="61"/>
      <c r="N33" s="51">
        <v>359.96575313697917</v>
      </c>
      <c r="O33" s="62">
        <f t="shared" si="1"/>
        <v>108.16278639933269</v>
      </c>
      <c r="P33" s="50"/>
      <c r="Q33" s="51">
        <v>1566.9189382842449</v>
      </c>
      <c r="R33" s="62">
        <f t="shared" si="2"/>
        <v>470.82900789791012</v>
      </c>
      <c r="S33" s="50"/>
      <c r="T33" s="53">
        <v>3.5975644591590035E-2</v>
      </c>
      <c r="U33" s="53">
        <v>1.3890210267023181E-2</v>
      </c>
      <c r="V33" s="53">
        <v>1.2084482932310167E-2</v>
      </c>
      <c r="W33" s="53">
        <v>0.88482237646584383</v>
      </c>
      <c r="X33" s="53">
        <v>1.6751593582029958E-2</v>
      </c>
      <c r="Y33" s="53">
        <v>3.6475692161202874E-2</v>
      </c>
      <c r="Z33" s="63">
        <f t="shared" si="3"/>
        <v>0.18681229589897103</v>
      </c>
      <c r="AA33" s="53">
        <v>0</v>
      </c>
      <c r="AB33" s="53">
        <v>6.8542154527535138E-3</v>
      </c>
      <c r="AC33" s="53">
        <v>0.99314578454724645</v>
      </c>
      <c r="AD33" s="55">
        <f t="shared" si="4"/>
        <v>0.81318770410102903</v>
      </c>
      <c r="AE33" s="56"/>
    </row>
    <row r="34" spans="1:31" s="29" customFormat="1" ht="20.100000000000001" customHeight="1" x14ac:dyDescent="0.3">
      <c r="A34" s="21"/>
      <c r="B34" s="57">
        <v>179</v>
      </c>
      <c r="C34" s="58">
        <v>3</v>
      </c>
      <c r="D34" s="59" t="s">
        <v>38</v>
      </c>
      <c r="E34" s="49">
        <v>28548</v>
      </c>
      <c r="F34" s="49">
        <v>14196</v>
      </c>
      <c r="G34" s="49">
        <v>0</v>
      </c>
      <c r="H34" s="49">
        <v>106005</v>
      </c>
      <c r="I34" s="49">
        <v>106005</v>
      </c>
      <c r="J34" s="61"/>
      <c r="K34" s="51">
        <v>50697.497453772303</v>
      </c>
      <c r="L34" s="62">
        <f t="shared" si="0"/>
        <v>478.25571863376547</v>
      </c>
      <c r="M34" s="61"/>
      <c r="N34" s="51">
        <v>16570.621963017849</v>
      </c>
      <c r="O34" s="62">
        <f t="shared" si="1"/>
        <v>156.3192487431522</v>
      </c>
      <c r="P34" s="50">
        <v>6</v>
      </c>
      <c r="Q34" s="51">
        <v>34126.875490754457</v>
      </c>
      <c r="R34" s="62">
        <f t="shared" si="2"/>
        <v>321.93646989061324</v>
      </c>
      <c r="S34" s="50"/>
      <c r="T34" s="53">
        <v>3.5248526054336787E-2</v>
      </c>
      <c r="U34" s="53">
        <v>0</v>
      </c>
      <c r="V34" s="53">
        <v>0.1121689942687879</v>
      </c>
      <c r="W34" s="53">
        <v>0.51123983046168064</v>
      </c>
      <c r="X34" s="53">
        <v>0.33522881714382735</v>
      </c>
      <c r="Y34" s="53">
        <v>6.1138320713671861E-3</v>
      </c>
      <c r="Z34" s="63">
        <f t="shared" si="3"/>
        <v>0.32685285852871743</v>
      </c>
      <c r="AA34" s="53">
        <v>0</v>
      </c>
      <c r="AB34" s="53">
        <v>7.7094664019645802E-4</v>
      </c>
      <c r="AC34" s="53">
        <v>0.99922905335980361</v>
      </c>
      <c r="AD34" s="55">
        <f t="shared" si="4"/>
        <v>0.67314714147128263</v>
      </c>
      <c r="AE34" s="56"/>
    </row>
    <row r="35" spans="1:31" s="29" customFormat="1" ht="20.100000000000001" customHeight="1" x14ac:dyDescent="0.3">
      <c r="A35" s="21"/>
      <c r="B35" s="57">
        <v>183</v>
      </c>
      <c r="C35" s="58">
        <v>4</v>
      </c>
      <c r="D35" s="59" t="s">
        <v>57</v>
      </c>
      <c r="E35" s="49">
        <v>60843</v>
      </c>
      <c r="F35" s="49">
        <v>15133</v>
      </c>
      <c r="G35" s="49">
        <v>1200</v>
      </c>
      <c r="H35" s="49">
        <v>161531</v>
      </c>
      <c r="I35" s="49">
        <v>162031</v>
      </c>
      <c r="J35" s="61"/>
      <c r="K35" s="51">
        <v>70835.44</v>
      </c>
      <c r="L35" s="62">
        <f t="shared" si="0"/>
        <v>437.1721460708136</v>
      </c>
      <c r="M35" s="61"/>
      <c r="N35" s="51">
        <v>30237.26</v>
      </c>
      <c r="O35" s="62">
        <f t="shared" si="1"/>
        <v>186.61404299177318</v>
      </c>
      <c r="P35" s="50"/>
      <c r="Q35" s="51">
        <v>40598.18</v>
      </c>
      <c r="R35" s="62">
        <f t="shared" si="2"/>
        <v>250.55810307904042</v>
      </c>
      <c r="S35" s="50"/>
      <c r="T35" s="53">
        <v>2.9435206761459207E-2</v>
      </c>
      <c r="U35" s="53">
        <v>1.4531739979085406E-3</v>
      </c>
      <c r="V35" s="53">
        <v>7.6554224820635203E-2</v>
      </c>
      <c r="W35" s="53">
        <v>0.54397885258121936</v>
      </c>
      <c r="X35" s="53">
        <v>0.33808850405096236</v>
      </c>
      <c r="Y35" s="53">
        <v>1.0490037787815432E-2</v>
      </c>
      <c r="Z35" s="63">
        <f t="shared" si="3"/>
        <v>0.4268662692008407</v>
      </c>
      <c r="AA35" s="53">
        <v>0</v>
      </c>
      <c r="AB35" s="53">
        <v>1.4222312428783753E-3</v>
      </c>
      <c r="AC35" s="53">
        <v>0.99857776875712168</v>
      </c>
      <c r="AD35" s="55">
        <f t="shared" si="4"/>
        <v>0.5731337307991593</v>
      </c>
      <c r="AE35" s="56"/>
    </row>
    <row r="36" spans="1:31" s="29" customFormat="1" ht="20.100000000000001" customHeight="1" x14ac:dyDescent="0.3">
      <c r="A36" s="21"/>
      <c r="B36" s="57">
        <v>186</v>
      </c>
      <c r="C36" s="58">
        <v>4</v>
      </c>
      <c r="D36" s="59" t="s">
        <v>36</v>
      </c>
      <c r="E36" s="49">
        <v>70999</v>
      </c>
      <c r="F36" s="49">
        <v>1081</v>
      </c>
      <c r="G36" s="49">
        <v>4235</v>
      </c>
      <c r="H36" s="49">
        <v>147703</v>
      </c>
      <c r="I36" s="49">
        <v>149468</v>
      </c>
      <c r="J36" s="61"/>
      <c r="K36" s="51">
        <v>47020.58</v>
      </c>
      <c r="L36" s="62">
        <f t="shared" si="0"/>
        <v>314.58626595659274</v>
      </c>
      <c r="M36" s="61"/>
      <c r="N36" s="51">
        <v>15533.81</v>
      </c>
      <c r="O36" s="62">
        <f t="shared" si="1"/>
        <v>103.92732892659298</v>
      </c>
      <c r="P36" s="50"/>
      <c r="Q36" s="51">
        <v>31486.769999999997</v>
      </c>
      <c r="R36" s="62">
        <f t="shared" si="2"/>
        <v>210.65893702999972</v>
      </c>
      <c r="S36" s="50"/>
      <c r="T36" s="53">
        <v>5.2391525324437471E-2</v>
      </c>
      <c r="U36" s="53">
        <v>0</v>
      </c>
      <c r="V36" s="53">
        <v>0.12042441616061997</v>
      </c>
      <c r="W36" s="53">
        <v>0.80714840724844716</v>
      </c>
      <c r="X36" s="53">
        <v>2.0035651266495473E-2</v>
      </c>
      <c r="Y36" s="53">
        <v>0</v>
      </c>
      <c r="Z36" s="63">
        <f t="shared" si="3"/>
        <v>0.33036193938909303</v>
      </c>
      <c r="AA36" s="53">
        <v>0</v>
      </c>
      <c r="AB36" s="53">
        <v>6.0374563665946054E-4</v>
      </c>
      <c r="AC36" s="53">
        <v>0.99939625436334056</v>
      </c>
      <c r="AD36" s="55">
        <f t="shared" si="4"/>
        <v>0.66963806061090692</v>
      </c>
      <c r="AE36" s="56"/>
    </row>
    <row r="37" spans="1:31" s="29" customFormat="1" ht="20.100000000000001" customHeight="1" x14ac:dyDescent="0.3">
      <c r="A37" s="21"/>
      <c r="B37" s="57">
        <v>190</v>
      </c>
      <c r="C37" s="58">
        <v>4</v>
      </c>
      <c r="D37" s="59" t="s">
        <v>39</v>
      </c>
      <c r="E37" s="49">
        <v>26148</v>
      </c>
      <c r="F37" s="49">
        <v>8540</v>
      </c>
      <c r="G37" s="49">
        <v>5884</v>
      </c>
      <c r="H37" s="49">
        <v>62492</v>
      </c>
      <c r="I37" s="49">
        <v>64944</v>
      </c>
      <c r="J37" s="61"/>
      <c r="K37" s="51">
        <v>41462.703585279254</v>
      </c>
      <c r="L37" s="62">
        <f t="shared" si="0"/>
        <v>638.43778617392297</v>
      </c>
      <c r="M37" s="61"/>
      <c r="N37" s="51">
        <v>13111.538868223408</v>
      </c>
      <c r="O37" s="62">
        <f t="shared" si="1"/>
        <v>201.88991851785244</v>
      </c>
      <c r="P37" s="50">
        <v>6</v>
      </c>
      <c r="Q37" s="51">
        <v>28351.16471705585</v>
      </c>
      <c r="R37" s="62">
        <f t="shared" si="2"/>
        <v>436.54786765607059</v>
      </c>
      <c r="S37" s="50">
        <v>1</v>
      </c>
      <c r="T37" s="53">
        <v>2.626160082814567E-2</v>
      </c>
      <c r="U37" s="53">
        <v>0</v>
      </c>
      <c r="V37" s="53">
        <v>5.4661775951941457E-3</v>
      </c>
      <c r="W37" s="53">
        <v>0.92081173610243905</v>
      </c>
      <c r="X37" s="53">
        <v>4.7460485474220916E-2</v>
      </c>
      <c r="Y37" s="53">
        <v>0</v>
      </c>
      <c r="Z37" s="63">
        <f t="shared" si="3"/>
        <v>0.3162248897073483</v>
      </c>
      <c r="AA37" s="53">
        <v>0</v>
      </c>
      <c r="AB37" s="53">
        <v>3.0400867428260797E-3</v>
      </c>
      <c r="AC37" s="53">
        <v>0.99695991325717392</v>
      </c>
      <c r="AD37" s="55">
        <f t="shared" si="4"/>
        <v>0.68377511029265181</v>
      </c>
      <c r="AE37" s="56"/>
    </row>
    <row r="38" spans="1:31" s="29" customFormat="1" ht="20.100000000000001" customHeight="1" x14ac:dyDescent="0.3">
      <c r="A38" s="21"/>
      <c r="B38" s="57">
        <v>204</v>
      </c>
      <c r="C38" s="58">
        <v>9</v>
      </c>
      <c r="D38" s="59" t="s">
        <v>145</v>
      </c>
      <c r="E38" s="49">
        <v>5963</v>
      </c>
      <c r="F38" s="49">
        <v>26</v>
      </c>
      <c r="G38" s="49">
        <v>1042</v>
      </c>
      <c r="H38" s="49">
        <v>9654</v>
      </c>
      <c r="I38" s="49">
        <v>10088</v>
      </c>
      <c r="J38" s="61"/>
      <c r="K38" s="51">
        <v>3855.09</v>
      </c>
      <c r="L38" s="62">
        <f t="shared" si="0"/>
        <v>382.14611419508327</v>
      </c>
      <c r="M38" s="61"/>
      <c r="N38" s="51">
        <v>1446.08</v>
      </c>
      <c r="O38" s="62">
        <f t="shared" si="1"/>
        <v>143.34655035685964</v>
      </c>
      <c r="P38" s="50"/>
      <c r="Q38" s="51">
        <v>2409.0100000000002</v>
      </c>
      <c r="R38" s="62">
        <f t="shared" si="2"/>
        <v>238.79956383822363</v>
      </c>
      <c r="S38" s="50">
        <v>3</v>
      </c>
      <c r="T38" s="53">
        <v>3.6782197388802833E-2</v>
      </c>
      <c r="U38" s="53">
        <v>0</v>
      </c>
      <c r="V38" s="53">
        <v>0.28143671166187212</v>
      </c>
      <c r="W38" s="53">
        <v>0.57691828944456736</v>
      </c>
      <c r="X38" s="53">
        <v>0.10486280150475769</v>
      </c>
      <c r="Y38" s="53">
        <v>0</v>
      </c>
      <c r="Z38" s="63">
        <f t="shared" si="3"/>
        <v>0.37510927111948095</v>
      </c>
      <c r="AA38" s="53">
        <v>0</v>
      </c>
      <c r="AB38" s="53">
        <v>0</v>
      </c>
      <c r="AC38" s="53">
        <v>1</v>
      </c>
      <c r="AD38" s="55">
        <f t="shared" si="4"/>
        <v>0.624890728880519</v>
      </c>
      <c r="AE38" s="56"/>
    </row>
    <row r="39" spans="1:31" s="29" customFormat="1" ht="20.100000000000001" customHeight="1" x14ac:dyDescent="0.3">
      <c r="A39" s="21"/>
      <c r="B39" s="57">
        <v>212</v>
      </c>
      <c r="C39" s="58">
        <v>7</v>
      </c>
      <c r="D39" s="59" t="s">
        <v>54</v>
      </c>
      <c r="E39" s="49">
        <v>5484</v>
      </c>
      <c r="F39" s="49">
        <v>0</v>
      </c>
      <c r="G39" s="49">
        <v>0</v>
      </c>
      <c r="H39" s="49">
        <v>10404</v>
      </c>
      <c r="I39" s="49">
        <v>10404</v>
      </c>
      <c r="J39" s="61"/>
      <c r="K39" s="51">
        <v>2441.12</v>
      </c>
      <c r="L39" s="62">
        <f t="shared" ref="L39:L70" si="5">K39*1000/I39</f>
        <v>234.63283352556709</v>
      </c>
      <c r="M39" s="61"/>
      <c r="N39" s="51">
        <v>776.4</v>
      </c>
      <c r="O39" s="62">
        <f t="shared" ref="O39:O70" si="6">N39*1000/I39</f>
        <v>74.625144175317189</v>
      </c>
      <c r="P39" s="50"/>
      <c r="Q39" s="51">
        <v>1664.72</v>
      </c>
      <c r="R39" s="62">
        <f t="shared" ref="R39:R70" si="7">Q39*1000/I39</f>
        <v>160.0076893502499</v>
      </c>
      <c r="S39" s="50"/>
      <c r="T39" s="53">
        <v>7.3840803709428124E-2</v>
      </c>
      <c r="U39" s="53">
        <v>0</v>
      </c>
      <c r="V39" s="53">
        <v>0.26635754765584752</v>
      </c>
      <c r="W39" s="53">
        <v>0.65980164863472435</v>
      </c>
      <c r="X39" s="53">
        <v>0</v>
      </c>
      <c r="Y39" s="53">
        <v>0</v>
      </c>
      <c r="Z39" s="63">
        <f t="shared" ref="Z39:Z70" si="8">N39/K39</f>
        <v>0.31805073081208624</v>
      </c>
      <c r="AA39" s="53">
        <v>0</v>
      </c>
      <c r="AB39" s="53">
        <v>5.8448267576529387E-3</v>
      </c>
      <c r="AC39" s="53">
        <v>0.99415517324234703</v>
      </c>
      <c r="AD39" s="55">
        <f t="shared" ref="AD39:AD70" si="9">Q39/K39</f>
        <v>0.68194926918791376</v>
      </c>
      <c r="AE39" s="56"/>
    </row>
    <row r="40" spans="1:31" s="29" customFormat="1" ht="20.100000000000001" customHeight="1" x14ac:dyDescent="0.3">
      <c r="A40" s="21"/>
      <c r="B40" s="57">
        <v>214</v>
      </c>
      <c r="C40" s="58">
        <v>5</v>
      </c>
      <c r="D40" s="59" t="s">
        <v>45</v>
      </c>
      <c r="E40" s="49">
        <v>18222</v>
      </c>
      <c r="F40" s="49">
        <v>4184</v>
      </c>
      <c r="G40" s="49">
        <v>0</v>
      </c>
      <c r="H40" s="49">
        <v>46589</v>
      </c>
      <c r="I40" s="49">
        <v>46589</v>
      </c>
      <c r="J40" s="61"/>
      <c r="K40" s="51">
        <v>20682.13</v>
      </c>
      <c r="L40" s="62">
        <f t="shared" si="5"/>
        <v>443.92732190001931</v>
      </c>
      <c r="M40" s="61"/>
      <c r="N40" s="51">
        <v>6525.49</v>
      </c>
      <c r="O40" s="62">
        <f t="shared" si="6"/>
        <v>140.06503681126446</v>
      </c>
      <c r="P40" s="50"/>
      <c r="Q40" s="51">
        <v>14156.64</v>
      </c>
      <c r="R40" s="62">
        <f t="shared" si="7"/>
        <v>303.86228508875485</v>
      </c>
      <c r="S40" s="50"/>
      <c r="T40" s="53">
        <v>3.933957449938625E-2</v>
      </c>
      <c r="U40" s="53">
        <v>1.5922175959199999E-3</v>
      </c>
      <c r="V40" s="53">
        <v>0.12134107936721993</v>
      </c>
      <c r="W40" s="53">
        <v>0.59536984962048833</v>
      </c>
      <c r="X40" s="53">
        <v>0.23150751897558652</v>
      </c>
      <c r="Y40" s="53">
        <v>1.0849759941399037E-2</v>
      </c>
      <c r="Z40" s="63">
        <f t="shared" si="8"/>
        <v>0.31551344083032062</v>
      </c>
      <c r="AA40" s="53">
        <v>0</v>
      </c>
      <c r="AB40" s="53">
        <v>0</v>
      </c>
      <c r="AC40" s="53">
        <v>1</v>
      </c>
      <c r="AD40" s="55">
        <f t="shared" si="9"/>
        <v>0.68448655916967927</v>
      </c>
      <c r="AE40" s="56"/>
    </row>
    <row r="41" spans="1:31" s="29" customFormat="1" ht="20.100000000000001" customHeight="1" x14ac:dyDescent="0.3">
      <c r="A41" s="21"/>
      <c r="B41" s="57">
        <v>218</v>
      </c>
      <c r="C41" s="58">
        <v>9</v>
      </c>
      <c r="D41" s="59" t="s">
        <v>146</v>
      </c>
      <c r="E41" s="49">
        <v>3934</v>
      </c>
      <c r="F41" s="49">
        <v>36</v>
      </c>
      <c r="G41" s="49">
        <v>136</v>
      </c>
      <c r="H41" s="49">
        <v>9762</v>
      </c>
      <c r="I41" s="49">
        <v>9819</v>
      </c>
      <c r="J41" s="61"/>
      <c r="K41" s="51">
        <v>2904.27</v>
      </c>
      <c r="L41" s="62">
        <f t="shared" si="5"/>
        <v>295.78062939199509</v>
      </c>
      <c r="M41" s="61"/>
      <c r="N41" s="51">
        <v>585.09</v>
      </c>
      <c r="O41" s="62">
        <f t="shared" si="6"/>
        <v>59.587534372135657</v>
      </c>
      <c r="P41" s="50"/>
      <c r="Q41" s="51">
        <v>2319.1799999999998</v>
      </c>
      <c r="R41" s="62">
        <f t="shared" si="7"/>
        <v>236.19309501985947</v>
      </c>
      <c r="S41" s="50">
        <v>3</v>
      </c>
      <c r="T41" s="53">
        <v>9.1934574168076696E-2</v>
      </c>
      <c r="U41" s="53">
        <v>0</v>
      </c>
      <c r="V41" s="53">
        <v>0.34182775299526569</v>
      </c>
      <c r="W41" s="53">
        <v>0.5662376728366576</v>
      </c>
      <c r="X41" s="53">
        <v>0</v>
      </c>
      <c r="Y41" s="53">
        <v>0</v>
      </c>
      <c r="Z41" s="63">
        <f t="shared" si="8"/>
        <v>0.20145854207769939</v>
      </c>
      <c r="AA41" s="53">
        <v>0</v>
      </c>
      <c r="AB41" s="53">
        <v>0</v>
      </c>
      <c r="AC41" s="53">
        <v>1</v>
      </c>
      <c r="AD41" s="55">
        <f t="shared" si="9"/>
        <v>0.79854145792230058</v>
      </c>
      <c r="AE41" s="56"/>
    </row>
    <row r="42" spans="1:31" s="29" customFormat="1" ht="20.100000000000001" customHeight="1" x14ac:dyDescent="0.3">
      <c r="A42" s="21"/>
      <c r="B42" s="57">
        <v>224</v>
      </c>
      <c r="C42" s="58">
        <v>5</v>
      </c>
      <c r="D42" s="59" t="s">
        <v>98</v>
      </c>
      <c r="E42" s="49">
        <v>1509</v>
      </c>
      <c r="F42" s="49">
        <v>444</v>
      </c>
      <c r="G42" s="49">
        <v>0</v>
      </c>
      <c r="H42" s="49">
        <v>4241</v>
      </c>
      <c r="I42" s="49">
        <v>4241</v>
      </c>
      <c r="J42" s="61"/>
      <c r="K42" s="51">
        <v>1329.25</v>
      </c>
      <c r="L42" s="66">
        <f t="shared" si="5"/>
        <v>313.42843668946006</v>
      </c>
      <c r="M42" s="61"/>
      <c r="N42" s="51">
        <v>485.36</v>
      </c>
      <c r="O42" s="62">
        <f t="shared" si="6"/>
        <v>114.44470643716105</v>
      </c>
      <c r="P42" s="50"/>
      <c r="Q42" s="51">
        <v>843.89</v>
      </c>
      <c r="R42" s="62">
        <f t="shared" si="7"/>
        <v>198.98373025229898</v>
      </c>
      <c r="S42" s="50"/>
      <c r="T42" s="53">
        <v>4.8149826932586119E-2</v>
      </c>
      <c r="U42" s="53">
        <v>0</v>
      </c>
      <c r="V42" s="53">
        <v>0.3481539475852975</v>
      </c>
      <c r="W42" s="53">
        <v>0.4417133673973957</v>
      </c>
      <c r="X42" s="53">
        <v>0.16198285808472063</v>
      </c>
      <c r="Y42" s="53">
        <v>0</v>
      </c>
      <c r="Z42" s="63">
        <f t="shared" si="8"/>
        <v>0.36513823584728233</v>
      </c>
      <c r="AA42" s="53">
        <v>0</v>
      </c>
      <c r="AB42" s="53">
        <v>0</v>
      </c>
      <c r="AC42" s="53">
        <v>1</v>
      </c>
      <c r="AD42" s="55">
        <f t="shared" si="9"/>
        <v>0.63486176415271767</v>
      </c>
      <c r="AE42" s="56"/>
    </row>
    <row r="43" spans="1:31" s="29" customFormat="1" ht="20.100000000000001" customHeight="1" x14ac:dyDescent="0.3">
      <c r="A43" s="21"/>
      <c r="B43" s="57">
        <v>229</v>
      </c>
      <c r="C43" s="58">
        <v>7</v>
      </c>
      <c r="D43" s="59" t="s">
        <v>40</v>
      </c>
      <c r="E43" s="49">
        <v>6279</v>
      </c>
      <c r="F43" s="49">
        <v>0</v>
      </c>
      <c r="G43" s="49">
        <v>190</v>
      </c>
      <c r="H43" s="49">
        <v>14818</v>
      </c>
      <c r="I43" s="49">
        <v>14897</v>
      </c>
      <c r="J43" s="61"/>
      <c r="K43" s="51">
        <v>5967.6818131702094</v>
      </c>
      <c r="L43" s="62">
        <f t="shared" si="5"/>
        <v>400.59621488690402</v>
      </c>
      <c r="M43" s="61"/>
      <c r="N43" s="51">
        <v>2992.0575411946784</v>
      </c>
      <c r="O43" s="62">
        <f t="shared" si="6"/>
        <v>200.84967048363282</v>
      </c>
      <c r="P43" s="50">
        <v>5</v>
      </c>
      <c r="Q43" s="51">
        <v>2975.6242719755314</v>
      </c>
      <c r="R43" s="62">
        <f t="shared" si="7"/>
        <v>199.7465444032712</v>
      </c>
      <c r="S43" s="50"/>
      <c r="T43" s="53">
        <v>2.7288913690944102E-2</v>
      </c>
      <c r="U43" s="53">
        <v>0</v>
      </c>
      <c r="V43" s="53">
        <v>7.5583439451402418E-2</v>
      </c>
      <c r="W43" s="53">
        <v>0.37579825405063633</v>
      </c>
      <c r="X43" s="53">
        <v>0.52132939280701718</v>
      </c>
      <c r="Y43" s="53">
        <v>0</v>
      </c>
      <c r="Z43" s="63">
        <f t="shared" si="8"/>
        <v>0.5013768553463156</v>
      </c>
      <c r="AA43" s="53">
        <v>0</v>
      </c>
      <c r="AB43" s="53">
        <v>9.7290508995545848E-3</v>
      </c>
      <c r="AC43" s="53">
        <v>0.99027094910044544</v>
      </c>
      <c r="AD43" s="55">
        <f t="shared" si="9"/>
        <v>0.49862314465368451</v>
      </c>
      <c r="AE43" s="56"/>
    </row>
    <row r="44" spans="1:31" s="29" customFormat="1" ht="20.100000000000001" customHeight="1" x14ac:dyDescent="0.3">
      <c r="A44" s="21"/>
      <c r="B44" s="57">
        <v>233</v>
      </c>
      <c r="C44" s="58">
        <v>5</v>
      </c>
      <c r="D44" s="59" t="s">
        <v>107</v>
      </c>
      <c r="E44" s="49">
        <v>14613</v>
      </c>
      <c r="F44" s="49">
        <v>3741</v>
      </c>
      <c r="G44" s="49">
        <v>0</v>
      </c>
      <c r="H44" s="49">
        <v>41824</v>
      </c>
      <c r="I44" s="49">
        <v>41824</v>
      </c>
      <c r="J44" s="61"/>
      <c r="K44" s="51">
        <v>21463.06767745614</v>
      </c>
      <c r="L44" s="62">
        <f t="shared" si="5"/>
        <v>513.17587216564993</v>
      </c>
      <c r="M44" s="61"/>
      <c r="N44" s="51">
        <v>9405.2073013745521</v>
      </c>
      <c r="O44" s="62">
        <f t="shared" si="6"/>
        <v>224.87584404587204</v>
      </c>
      <c r="P44" s="50" t="s">
        <v>152</v>
      </c>
      <c r="Q44" s="51">
        <v>12057.860376081588</v>
      </c>
      <c r="R44" s="62">
        <f t="shared" si="7"/>
        <v>288.30002811977783</v>
      </c>
      <c r="S44" s="50">
        <v>1</v>
      </c>
      <c r="T44" s="53">
        <v>2.4502383904533416E-2</v>
      </c>
      <c r="U44" s="53">
        <v>0</v>
      </c>
      <c r="V44" s="53">
        <v>1.4619560802227576E-2</v>
      </c>
      <c r="W44" s="53">
        <v>0.39765838982242163</v>
      </c>
      <c r="X44" s="53">
        <v>0.5545691384390411</v>
      </c>
      <c r="Y44" s="53">
        <v>8.6505270317762586E-3</v>
      </c>
      <c r="Z44" s="63">
        <f t="shared" si="8"/>
        <v>0.43820424194316676</v>
      </c>
      <c r="AA44" s="53">
        <v>0</v>
      </c>
      <c r="AB44" s="53">
        <v>2.811444065751937E-4</v>
      </c>
      <c r="AC44" s="53">
        <v>0.99971885559342488</v>
      </c>
      <c r="AD44" s="55">
        <f t="shared" si="9"/>
        <v>0.56179575805683324</v>
      </c>
      <c r="AE44" s="56"/>
    </row>
    <row r="45" spans="1:31" s="29" customFormat="1" ht="20.100000000000001" customHeight="1" x14ac:dyDescent="0.3">
      <c r="A45" s="21"/>
      <c r="B45" s="57">
        <v>236</v>
      </c>
      <c r="C45" s="58">
        <v>7</v>
      </c>
      <c r="D45" s="59" t="s">
        <v>83</v>
      </c>
      <c r="E45" s="49">
        <v>7266</v>
      </c>
      <c r="F45" s="49">
        <v>12</v>
      </c>
      <c r="G45" s="49">
        <v>93</v>
      </c>
      <c r="H45" s="49">
        <v>16451</v>
      </c>
      <c r="I45" s="49">
        <v>16490</v>
      </c>
      <c r="J45" s="61"/>
      <c r="K45" s="51">
        <v>7566</v>
      </c>
      <c r="L45" s="62">
        <f t="shared" si="5"/>
        <v>458.8235294117647</v>
      </c>
      <c r="M45" s="61"/>
      <c r="N45" s="51">
        <v>2008.7</v>
      </c>
      <c r="O45" s="62">
        <f t="shared" si="6"/>
        <v>121.81322013341419</v>
      </c>
      <c r="P45" s="50"/>
      <c r="Q45" s="51">
        <v>5557.3</v>
      </c>
      <c r="R45" s="62">
        <f t="shared" si="7"/>
        <v>337.01030927835052</v>
      </c>
      <c r="S45" s="50"/>
      <c r="T45" s="53">
        <v>4.5128690197640264E-2</v>
      </c>
      <c r="U45" s="53">
        <v>0</v>
      </c>
      <c r="V45" s="53">
        <v>4.1857918056454418E-2</v>
      </c>
      <c r="W45" s="53">
        <v>0.71757853337979793</v>
      </c>
      <c r="X45" s="53">
        <v>0.18579180564544232</v>
      </c>
      <c r="Y45" s="53">
        <v>9.6430527206651066E-3</v>
      </c>
      <c r="Z45" s="63">
        <f t="shared" si="8"/>
        <v>0.2654903515728258</v>
      </c>
      <c r="AA45" s="53">
        <v>0</v>
      </c>
      <c r="AB45" s="53">
        <v>0</v>
      </c>
      <c r="AC45" s="53">
        <v>1</v>
      </c>
      <c r="AD45" s="55">
        <f t="shared" si="9"/>
        <v>0.73450964842717426</v>
      </c>
      <c r="AE45" s="56"/>
    </row>
    <row r="46" spans="1:31" s="29" customFormat="1" ht="20.100000000000001" customHeight="1" x14ac:dyDescent="0.3">
      <c r="A46" s="21"/>
      <c r="B46" s="57">
        <v>239</v>
      </c>
      <c r="C46" s="58">
        <v>7</v>
      </c>
      <c r="D46" s="59" t="s">
        <v>89</v>
      </c>
      <c r="E46" s="49">
        <v>18095</v>
      </c>
      <c r="F46" s="49">
        <v>1647</v>
      </c>
      <c r="G46" s="49">
        <v>698</v>
      </c>
      <c r="H46" s="49">
        <v>35786</v>
      </c>
      <c r="I46" s="49">
        <v>36077</v>
      </c>
      <c r="J46" s="61"/>
      <c r="K46" s="51">
        <v>20831.266912070365</v>
      </c>
      <c r="L46" s="62">
        <f t="shared" si="5"/>
        <v>577.41128453226054</v>
      </c>
      <c r="M46" s="61"/>
      <c r="N46" s="51">
        <v>9488.3468752598092</v>
      </c>
      <c r="O46" s="62">
        <f t="shared" si="6"/>
        <v>263.00265751752664</v>
      </c>
      <c r="P46" s="50">
        <v>5</v>
      </c>
      <c r="Q46" s="51">
        <v>11342.920036810554</v>
      </c>
      <c r="R46" s="62">
        <f t="shared" si="7"/>
        <v>314.4086270147339</v>
      </c>
      <c r="S46" s="50"/>
      <c r="T46" s="53">
        <v>2.0781280721738037E-2</v>
      </c>
      <c r="U46" s="53">
        <v>0</v>
      </c>
      <c r="V46" s="53">
        <v>1.1831354974248464E-2</v>
      </c>
      <c r="W46" s="53">
        <v>0.53241518953865963</v>
      </c>
      <c r="X46" s="53">
        <v>0.42366145842973718</v>
      </c>
      <c r="Y46" s="53">
        <v>1.1310716335616826E-2</v>
      </c>
      <c r="Z46" s="63">
        <f t="shared" si="8"/>
        <v>0.45548582884135236</v>
      </c>
      <c r="AA46" s="53">
        <v>0</v>
      </c>
      <c r="AB46" s="53">
        <v>1.7235420805714456E-3</v>
      </c>
      <c r="AC46" s="53">
        <v>0.99827645791942865</v>
      </c>
      <c r="AD46" s="55">
        <f t="shared" si="9"/>
        <v>0.54451417115864753</v>
      </c>
      <c r="AE46" s="56"/>
    </row>
    <row r="47" spans="1:31" s="29" customFormat="1" ht="20.100000000000001" customHeight="1" x14ac:dyDescent="0.3">
      <c r="A47" s="21"/>
      <c r="B47" s="57">
        <v>249</v>
      </c>
      <c r="C47" s="58">
        <v>7</v>
      </c>
      <c r="D47" s="59" t="s">
        <v>64</v>
      </c>
      <c r="E47" s="49">
        <v>9866</v>
      </c>
      <c r="F47" s="49">
        <v>1044</v>
      </c>
      <c r="G47" s="49">
        <v>150</v>
      </c>
      <c r="H47" s="49">
        <v>21925</v>
      </c>
      <c r="I47" s="49">
        <v>21988</v>
      </c>
      <c r="J47" s="61"/>
      <c r="K47" s="51">
        <v>9456.26</v>
      </c>
      <c r="L47" s="62">
        <f t="shared" si="5"/>
        <v>430.06458068037114</v>
      </c>
      <c r="M47" s="61"/>
      <c r="N47" s="51">
        <v>1622.54</v>
      </c>
      <c r="O47" s="62">
        <f t="shared" si="6"/>
        <v>73.792068400945965</v>
      </c>
      <c r="P47" s="50"/>
      <c r="Q47" s="51">
        <v>7833.72</v>
      </c>
      <c r="R47" s="62">
        <f t="shared" si="7"/>
        <v>356.27251227942514</v>
      </c>
      <c r="S47" s="50"/>
      <c r="T47" s="53">
        <v>7.4457332330789994E-2</v>
      </c>
      <c r="U47" s="53">
        <v>0</v>
      </c>
      <c r="V47" s="53">
        <v>7.7039703181431579E-2</v>
      </c>
      <c r="W47" s="53">
        <v>0.80761029003907459</v>
      </c>
      <c r="X47" s="53">
        <v>0</v>
      </c>
      <c r="Y47" s="53">
        <v>4.0892674448703883E-2</v>
      </c>
      <c r="Z47" s="63">
        <f t="shared" si="8"/>
        <v>0.17158369164976428</v>
      </c>
      <c r="AA47" s="53">
        <v>0</v>
      </c>
      <c r="AB47" s="53">
        <v>1.9913910632496438E-4</v>
      </c>
      <c r="AC47" s="53">
        <v>0.99980086089367504</v>
      </c>
      <c r="AD47" s="55">
        <f t="shared" si="9"/>
        <v>0.82841630835023572</v>
      </c>
      <c r="AE47" s="56"/>
    </row>
    <row r="48" spans="1:31" s="29" customFormat="1" ht="20.100000000000001" customHeight="1" x14ac:dyDescent="0.3">
      <c r="A48" s="21"/>
      <c r="B48" s="57">
        <v>270</v>
      </c>
      <c r="C48" s="58">
        <v>1</v>
      </c>
      <c r="D48" s="59" t="s">
        <v>93</v>
      </c>
      <c r="E48" s="49">
        <v>338935</v>
      </c>
      <c r="F48" s="49">
        <v>107132</v>
      </c>
      <c r="G48" s="49">
        <v>0</v>
      </c>
      <c r="H48" s="49">
        <v>1497742</v>
      </c>
      <c r="I48" s="49">
        <v>1497742</v>
      </c>
      <c r="J48" s="61"/>
      <c r="K48" s="51">
        <v>547129.04300639557</v>
      </c>
      <c r="L48" s="62">
        <f t="shared" si="5"/>
        <v>365.30259751438871</v>
      </c>
      <c r="M48" s="61"/>
      <c r="N48" s="51">
        <v>285337.13440511649</v>
      </c>
      <c r="O48" s="62">
        <f t="shared" si="6"/>
        <v>190.51153964108406</v>
      </c>
      <c r="P48" s="50">
        <v>6</v>
      </c>
      <c r="Q48" s="51">
        <v>261791.90860127914</v>
      </c>
      <c r="R48" s="62">
        <f t="shared" si="7"/>
        <v>174.79105787330471</v>
      </c>
      <c r="S48" s="50"/>
      <c r="T48" s="53">
        <v>2.8922138077840106E-2</v>
      </c>
      <c r="U48" s="53">
        <v>9.3138595701560602E-3</v>
      </c>
      <c r="V48" s="53">
        <v>7.1791356714601823E-2</v>
      </c>
      <c r="W48" s="53">
        <v>0.45622899618908558</v>
      </c>
      <c r="X48" s="53">
        <v>0.42865324997042098</v>
      </c>
      <c r="Y48" s="53">
        <v>5.0903994778954895E-3</v>
      </c>
      <c r="Z48" s="63">
        <f t="shared" si="8"/>
        <v>0.52151706814397913</v>
      </c>
      <c r="AA48" s="53">
        <v>0</v>
      </c>
      <c r="AB48" s="53">
        <v>1.5648688387231474E-3</v>
      </c>
      <c r="AC48" s="53">
        <v>0.9984351311612768</v>
      </c>
      <c r="AD48" s="55">
        <f t="shared" si="9"/>
        <v>0.47848293185602098</v>
      </c>
      <c r="AE48" s="56"/>
    </row>
    <row r="49" spans="1:31" s="29" customFormat="1" ht="20.100000000000001" customHeight="1" x14ac:dyDescent="0.3">
      <c r="A49" s="21"/>
      <c r="B49" s="57">
        <v>277</v>
      </c>
      <c r="C49" s="58">
        <v>9</v>
      </c>
      <c r="D49" s="59" t="s">
        <v>53</v>
      </c>
      <c r="E49" s="49">
        <v>1408</v>
      </c>
      <c r="F49" s="49">
        <v>0</v>
      </c>
      <c r="G49" s="49">
        <v>445</v>
      </c>
      <c r="H49" s="49">
        <v>3430</v>
      </c>
      <c r="I49" s="49">
        <v>3615</v>
      </c>
      <c r="J49" s="61"/>
      <c r="K49" s="51">
        <v>679.25941863264325</v>
      </c>
      <c r="L49" s="62">
        <f t="shared" si="5"/>
        <v>187.90025411691377</v>
      </c>
      <c r="M49" s="61"/>
      <c r="N49" s="51">
        <v>253.59153490611453</v>
      </c>
      <c r="O49" s="62">
        <f t="shared" si="6"/>
        <v>70.149802187030303</v>
      </c>
      <c r="P49" s="50">
        <v>6</v>
      </c>
      <c r="Q49" s="51">
        <v>425.66788372652866</v>
      </c>
      <c r="R49" s="62">
        <f t="shared" si="7"/>
        <v>117.75045192988345</v>
      </c>
      <c r="S49" s="50"/>
      <c r="T49" s="53">
        <v>7.4529301646433968E-2</v>
      </c>
      <c r="U49" s="53">
        <v>0</v>
      </c>
      <c r="V49" s="53">
        <v>9.8583732336552876E-2</v>
      </c>
      <c r="W49" s="53">
        <v>0.782051084550349</v>
      </c>
      <c r="X49" s="53">
        <v>4.4835881466664243E-2</v>
      </c>
      <c r="Y49" s="53">
        <v>0</v>
      </c>
      <c r="Z49" s="63">
        <f t="shared" si="8"/>
        <v>0.37333532366264</v>
      </c>
      <c r="AA49" s="53">
        <v>0</v>
      </c>
      <c r="AB49" s="53">
        <v>0</v>
      </c>
      <c r="AC49" s="53">
        <v>1</v>
      </c>
      <c r="AD49" s="55">
        <f t="shared" si="9"/>
        <v>0.62666467633735989</v>
      </c>
      <c r="AE49" s="56"/>
    </row>
    <row r="50" spans="1:31" s="29" customFormat="1" ht="20.100000000000001" customHeight="1" x14ac:dyDescent="0.3">
      <c r="A50" s="21"/>
      <c r="B50" s="57">
        <v>279</v>
      </c>
      <c r="C50" s="58">
        <v>9</v>
      </c>
      <c r="D50" s="59" t="s">
        <v>147</v>
      </c>
      <c r="E50" s="49">
        <v>2843</v>
      </c>
      <c r="F50" s="49">
        <v>23</v>
      </c>
      <c r="G50" s="49">
        <v>0</v>
      </c>
      <c r="H50" s="49">
        <v>5953</v>
      </c>
      <c r="I50" s="49">
        <v>5953</v>
      </c>
      <c r="J50" s="61"/>
      <c r="K50" s="51">
        <v>1831.07</v>
      </c>
      <c r="L50" s="62">
        <f t="shared" si="5"/>
        <v>307.58777087182932</v>
      </c>
      <c r="M50" s="61"/>
      <c r="N50" s="51">
        <v>301.47000000000003</v>
      </c>
      <c r="O50" s="62">
        <f t="shared" si="6"/>
        <v>50.641693263900557</v>
      </c>
      <c r="P50" s="50"/>
      <c r="Q50" s="51">
        <v>1529.6</v>
      </c>
      <c r="R50" s="62">
        <f t="shared" si="7"/>
        <v>256.94607760792877</v>
      </c>
      <c r="S50" s="50">
        <v>3</v>
      </c>
      <c r="T50" s="53">
        <v>0.10880021229309714</v>
      </c>
      <c r="U50" s="53">
        <v>0</v>
      </c>
      <c r="V50" s="53">
        <v>2.1229309715726275E-2</v>
      </c>
      <c r="W50" s="53">
        <v>0.86997047799117644</v>
      </c>
      <c r="X50" s="53">
        <v>0</v>
      </c>
      <c r="Y50" s="53">
        <v>0</v>
      </c>
      <c r="Z50" s="63">
        <f t="shared" si="8"/>
        <v>0.1646414391585248</v>
      </c>
      <c r="AA50" s="53">
        <v>0</v>
      </c>
      <c r="AB50" s="53">
        <v>0</v>
      </c>
      <c r="AC50" s="53">
        <v>1</v>
      </c>
      <c r="AD50" s="55">
        <f t="shared" si="9"/>
        <v>0.8353585608414752</v>
      </c>
      <c r="AE50" s="56"/>
    </row>
    <row r="51" spans="1:31" ht="20.100000000000001" customHeight="1" x14ac:dyDescent="0.3">
      <c r="B51" s="57">
        <v>287</v>
      </c>
      <c r="C51" s="58">
        <v>7</v>
      </c>
      <c r="D51" s="59" t="s">
        <v>75</v>
      </c>
      <c r="E51" s="49">
        <v>1340</v>
      </c>
      <c r="F51" s="49">
        <v>64</v>
      </c>
      <c r="G51" s="49">
        <v>112</v>
      </c>
      <c r="H51" s="49">
        <v>3067</v>
      </c>
      <c r="I51" s="49">
        <v>3114</v>
      </c>
      <c r="J51" s="61"/>
      <c r="K51" s="51">
        <v>1213.3699999999999</v>
      </c>
      <c r="L51" s="62">
        <f t="shared" si="5"/>
        <v>389.64996788696209</v>
      </c>
      <c r="M51" s="61"/>
      <c r="N51" s="51">
        <v>384.56</v>
      </c>
      <c r="O51" s="62">
        <f t="shared" si="6"/>
        <v>123.49389852280025</v>
      </c>
      <c r="P51" s="50"/>
      <c r="Q51" s="51">
        <v>828.81</v>
      </c>
      <c r="R51" s="62">
        <f t="shared" si="7"/>
        <v>266.15606936416185</v>
      </c>
      <c r="S51" s="50"/>
      <c r="T51" s="53">
        <v>4.3946328271271061E-2</v>
      </c>
      <c r="U51" s="53">
        <v>0</v>
      </c>
      <c r="V51" s="53">
        <v>1.9762845849802372E-2</v>
      </c>
      <c r="W51" s="53">
        <v>0.65123777824006657</v>
      </c>
      <c r="X51" s="53">
        <v>0.28505304763886002</v>
      </c>
      <c r="Y51" s="53">
        <v>0</v>
      </c>
      <c r="Z51" s="63">
        <f t="shared" si="8"/>
        <v>0.31693547722458942</v>
      </c>
      <c r="AA51" s="53">
        <v>0</v>
      </c>
      <c r="AB51" s="53">
        <v>0</v>
      </c>
      <c r="AC51" s="53">
        <v>1</v>
      </c>
      <c r="AD51" s="55">
        <f t="shared" si="9"/>
        <v>0.68306452277541063</v>
      </c>
      <c r="AE51" s="56"/>
    </row>
    <row r="52" spans="1:31" s="29" customFormat="1" ht="20.100000000000001" customHeight="1" x14ac:dyDescent="0.3">
      <c r="A52" s="21"/>
      <c r="B52" s="57">
        <v>293</v>
      </c>
      <c r="C52" s="58">
        <v>3</v>
      </c>
      <c r="D52" s="59" t="s">
        <v>95</v>
      </c>
      <c r="E52" s="49">
        <v>27110</v>
      </c>
      <c r="F52" s="49">
        <v>8209</v>
      </c>
      <c r="G52" s="49">
        <v>0</v>
      </c>
      <c r="H52" s="49">
        <v>82094</v>
      </c>
      <c r="I52" s="49">
        <v>82094</v>
      </c>
      <c r="J52" s="61"/>
      <c r="K52" s="51">
        <v>35585.75</v>
      </c>
      <c r="L52" s="62">
        <f t="shared" si="5"/>
        <v>433.47564986478915</v>
      </c>
      <c r="M52" s="61"/>
      <c r="N52" s="51">
        <v>18751.22</v>
      </c>
      <c r="O52" s="62">
        <f t="shared" si="6"/>
        <v>228.41157697273857</v>
      </c>
      <c r="P52" s="50"/>
      <c r="Q52" s="51">
        <v>16834.53</v>
      </c>
      <c r="R52" s="62">
        <f t="shared" si="7"/>
        <v>205.06407289205058</v>
      </c>
      <c r="S52" s="50"/>
      <c r="T52" s="53">
        <v>2.4123230381809822E-2</v>
      </c>
      <c r="U52" s="53">
        <v>0</v>
      </c>
      <c r="V52" s="53">
        <v>0.11864508016011756</v>
      </c>
      <c r="W52" s="53">
        <v>0.47833527631802092</v>
      </c>
      <c r="X52" s="53">
        <v>0.36118449892860299</v>
      </c>
      <c r="Y52" s="53">
        <v>1.7711914211448642E-2</v>
      </c>
      <c r="Z52" s="63">
        <f t="shared" si="8"/>
        <v>0.52693058316882468</v>
      </c>
      <c r="AA52" s="53">
        <v>0</v>
      </c>
      <c r="AB52" s="53">
        <v>5.5647529215249857E-3</v>
      </c>
      <c r="AC52" s="53">
        <v>0.99443524707847497</v>
      </c>
      <c r="AD52" s="55">
        <f t="shared" si="9"/>
        <v>0.47306941683117537</v>
      </c>
      <c r="AE52" s="56"/>
    </row>
    <row r="53" spans="1:31" s="29" customFormat="1" ht="20.100000000000001" customHeight="1" x14ac:dyDescent="0.3">
      <c r="A53" s="21"/>
      <c r="B53" s="57">
        <v>296</v>
      </c>
      <c r="C53" s="58">
        <v>7</v>
      </c>
      <c r="D53" s="59" t="s">
        <v>105</v>
      </c>
      <c r="E53" s="49">
        <v>10369</v>
      </c>
      <c r="F53" s="49">
        <v>237</v>
      </c>
      <c r="G53" s="49">
        <v>3101</v>
      </c>
      <c r="H53" s="49">
        <v>18646</v>
      </c>
      <c r="I53" s="49">
        <v>19938</v>
      </c>
      <c r="J53" s="61"/>
      <c r="K53" s="51">
        <v>6259.14</v>
      </c>
      <c r="L53" s="62">
        <f t="shared" si="5"/>
        <v>313.93018356906413</v>
      </c>
      <c r="M53" s="61"/>
      <c r="N53" s="51">
        <v>1800.24</v>
      </c>
      <c r="O53" s="62">
        <f t="shared" si="6"/>
        <v>90.291904905206138</v>
      </c>
      <c r="P53" s="50"/>
      <c r="Q53" s="51">
        <v>4458.8999999999996</v>
      </c>
      <c r="R53" s="62">
        <f t="shared" si="7"/>
        <v>223.63827866385796</v>
      </c>
      <c r="S53" s="50"/>
      <c r="T53" s="53">
        <v>5.7070168421988178E-2</v>
      </c>
      <c r="U53" s="53">
        <v>0</v>
      </c>
      <c r="V53" s="53">
        <v>2.8162911611785097E-2</v>
      </c>
      <c r="W53" s="53">
        <v>0.78367884282095712</v>
      </c>
      <c r="X53" s="53">
        <v>0.13108807714526952</v>
      </c>
      <c r="Y53" s="53">
        <v>0</v>
      </c>
      <c r="Z53" s="63">
        <f t="shared" si="8"/>
        <v>0.28761778774719848</v>
      </c>
      <c r="AA53" s="53">
        <v>0.23077440624369241</v>
      </c>
      <c r="AB53" s="53">
        <v>1.1449012088183184E-2</v>
      </c>
      <c r="AC53" s="53">
        <v>0.75777658166812445</v>
      </c>
      <c r="AD53" s="55">
        <f t="shared" si="9"/>
        <v>0.71238221225280141</v>
      </c>
      <c r="AE53" s="56"/>
    </row>
    <row r="54" spans="1:31" s="29" customFormat="1" ht="20.100000000000001" customHeight="1" x14ac:dyDescent="0.3">
      <c r="A54" s="21"/>
      <c r="B54" s="57">
        <v>301</v>
      </c>
      <c r="C54" s="58">
        <v>7</v>
      </c>
      <c r="D54" s="59" t="s">
        <v>106</v>
      </c>
      <c r="E54" s="49">
        <v>5496</v>
      </c>
      <c r="F54" s="49">
        <v>180</v>
      </c>
      <c r="G54" s="49">
        <v>30</v>
      </c>
      <c r="H54" s="49">
        <v>13110</v>
      </c>
      <c r="I54" s="49">
        <v>13123</v>
      </c>
      <c r="J54" s="61"/>
      <c r="K54" s="51">
        <v>4678.2700000000004</v>
      </c>
      <c r="L54" s="62">
        <f t="shared" si="5"/>
        <v>356.493941934009</v>
      </c>
      <c r="M54" s="61"/>
      <c r="N54" s="51">
        <v>1072.76</v>
      </c>
      <c r="O54" s="62">
        <f t="shared" si="6"/>
        <v>81.746551855520835</v>
      </c>
      <c r="P54" s="50"/>
      <c r="Q54" s="51">
        <v>3605.5099999999998</v>
      </c>
      <c r="R54" s="62">
        <f t="shared" si="7"/>
        <v>274.74739007848814</v>
      </c>
      <c r="S54" s="50"/>
      <c r="T54" s="53">
        <v>6.7340318430963123E-2</v>
      </c>
      <c r="U54" s="53">
        <v>0</v>
      </c>
      <c r="V54" s="53">
        <v>4.1052984824191806E-2</v>
      </c>
      <c r="W54" s="53">
        <v>0.67262015735113156</v>
      </c>
      <c r="X54" s="53">
        <v>0.2189865393937134</v>
      </c>
      <c r="Y54" s="53">
        <v>0</v>
      </c>
      <c r="Z54" s="63">
        <f t="shared" si="8"/>
        <v>0.22930698741201339</v>
      </c>
      <c r="AA54" s="53">
        <v>0</v>
      </c>
      <c r="AB54" s="53">
        <v>3.846889899071144E-3</v>
      </c>
      <c r="AC54" s="53">
        <v>0.99615311010092888</v>
      </c>
      <c r="AD54" s="55">
        <f t="shared" si="9"/>
        <v>0.7706930125879865</v>
      </c>
      <c r="AE54" s="56"/>
    </row>
    <row r="55" spans="1:31" s="29" customFormat="1" ht="20.100000000000001" customHeight="1" x14ac:dyDescent="0.3">
      <c r="A55" s="21"/>
      <c r="B55" s="57">
        <v>321</v>
      </c>
      <c r="C55" s="58">
        <v>7</v>
      </c>
      <c r="D55" s="59" t="s">
        <v>81</v>
      </c>
      <c r="E55" s="49">
        <v>4382</v>
      </c>
      <c r="F55" s="49">
        <v>513</v>
      </c>
      <c r="G55" s="49">
        <v>0</v>
      </c>
      <c r="H55" s="49">
        <v>12321</v>
      </c>
      <c r="I55" s="49">
        <v>12321</v>
      </c>
      <c r="J55" s="61"/>
      <c r="K55" s="51">
        <v>3114.5</v>
      </c>
      <c r="L55" s="62">
        <f t="shared" si="5"/>
        <v>252.77980683386087</v>
      </c>
      <c r="M55" s="61"/>
      <c r="N55" s="51">
        <v>902.95</v>
      </c>
      <c r="O55" s="62">
        <f t="shared" si="6"/>
        <v>73.285447609771936</v>
      </c>
      <c r="P55" s="50"/>
      <c r="Q55" s="51">
        <v>2211.5499999999997</v>
      </c>
      <c r="R55" s="62">
        <f t="shared" si="7"/>
        <v>179.49435922408892</v>
      </c>
      <c r="S55" s="50"/>
      <c r="T55" s="53">
        <v>7.5186887424552845E-2</v>
      </c>
      <c r="U55" s="53">
        <v>0</v>
      </c>
      <c r="V55" s="53">
        <v>0</v>
      </c>
      <c r="W55" s="53">
        <v>0.9224652527825461</v>
      </c>
      <c r="X55" s="53">
        <v>2.3478597929010464E-3</v>
      </c>
      <c r="Y55" s="53">
        <v>0</v>
      </c>
      <c r="Z55" s="63">
        <f t="shared" si="8"/>
        <v>0.2899181248996629</v>
      </c>
      <c r="AA55" s="53">
        <v>0</v>
      </c>
      <c r="AB55" s="53">
        <v>3.3768171644321866E-2</v>
      </c>
      <c r="AC55" s="53">
        <v>0.96623182835567822</v>
      </c>
      <c r="AD55" s="55">
        <f t="shared" si="9"/>
        <v>0.71008187510033705</v>
      </c>
      <c r="AE55" s="56"/>
    </row>
    <row r="56" spans="1:31" s="29" customFormat="1" ht="20.100000000000001" customHeight="1" x14ac:dyDescent="0.3">
      <c r="A56" s="21"/>
      <c r="B56" s="57">
        <v>324</v>
      </c>
      <c r="C56" s="58">
        <v>4</v>
      </c>
      <c r="D56" s="59" t="s">
        <v>69</v>
      </c>
      <c r="E56" s="49">
        <v>47379</v>
      </c>
      <c r="F56" s="49">
        <v>8891</v>
      </c>
      <c r="G56" s="49">
        <v>0</v>
      </c>
      <c r="H56" s="49">
        <v>124848</v>
      </c>
      <c r="I56" s="49">
        <v>124848</v>
      </c>
      <c r="J56" s="61"/>
      <c r="K56" s="51">
        <v>46534.68</v>
      </c>
      <c r="L56" s="62">
        <f t="shared" si="5"/>
        <v>372.73068050749714</v>
      </c>
      <c r="M56" s="61"/>
      <c r="N56" s="51">
        <v>27731.52</v>
      </c>
      <c r="O56" s="62">
        <f t="shared" si="6"/>
        <v>222.12226066897347</v>
      </c>
      <c r="P56" s="50"/>
      <c r="Q56" s="51">
        <v>18803.16</v>
      </c>
      <c r="R56" s="62">
        <f t="shared" si="7"/>
        <v>150.60841983852364</v>
      </c>
      <c r="S56" s="50"/>
      <c r="T56" s="53">
        <v>2.4806069050668695E-2</v>
      </c>
      <c r="U56" s="53">
        <v>0</v>
      </c>
      <c r="V56" s="53">
        <v>0.11970458164572299</v>
      </c>
      <c r="W56" s="53">
        <v>0.29873587888438857</v>
      </c>
      <c r="X56" s="53">
        <v>0.54811600662351001</v>
      </c>
      <c r="Y56" s="53">
        <v>8.6374637957097201E-3</v>
      </c>
      <c r="Z56" s="63">
        <f t="shared" si="8"/>
        <v>0.59593232402156848</v>
      </c>
      <c r="AA56" s="53">
        <v>0</v>
      </c>
      <c r="AB56" s="53">
        <v>8.5623905769030323E-4</v>
      </c>
      <c r="AC56" s="53">
        <v>0.99914376094230972</v>
      </c>
      <c r="AD56" s="55">
        <f t="shared" si="9"/>
        <v>0.40406767597843157</v>
      </c>
      <c r="AE56" s="56"/>
    </row>
    <row r="57" spans="1:31" s="29" customFormat="1" ht="20.100000000000001" customHeight="1" x14ac:dyDescent="0.3">
      <c r="A57" s="21"/>
      <c r="B57" s="57">
        <v>331</v>
      </c>
      <c r="C57" s="58">
        <v>9</v>
      </c>
      <c r="D57" s="59" t="s">
        <v>108</v>
      </c>
      <c r="E57" s="49">
        <v>3718</v>
      </c>
      <c r="F57" s="49">
        <v>8</v>
      </c>
      <c r="G57" s="49">
        <v>0</v>
      </c>
      <c r="H57" s="49">
        <v>6168</v>
      </c>
      <c r="I57" s="49">
        <v>6168</v>
      </c>
      <c r="J57" s="61"/>
      <c r="K57" s="51">
        <v>1661.28</v>
      </c>
      <c r="L57" s="62">
        <f t="shared" si="5"/>
        <v>269.33852140077823</v>
      </c>
      <c r="M57" s="61"/>
      <c r="N57" s="51">
        <v>486.78</v>
      </c>
      <c r="O57" s="62">
        <f t="shared" si="6"/>
        <v>78.920233463035018</v>
      </c>
      <c r="P57" s="50"/>
      <c r="Q57" s="51">
        <v>1174.5</v>
      </c>
      <c r="R57" s="62">
        <f t="shared" si="7"/>
        <v>190.4182879377432</v>
      </c>
      <c r="S57" s="50"/>
      <c r="T57" s="53">
        <v>6.9826204856403312E-2</v>
      </c>
      <c r="U57" s="53">
        <v>0</v>
      </c>
      <c r="V57" s="53">
        <v>2.6500677924318997E-2</v>
      </c>
      <c r="W57" s="53">
        <v>0.90367311721927768</v>
      </c>
      <c r="X57" s="53">
        <v>0</v>
      </c>
      <c r="Y57" s="53">
        <v>0</v>
      </c>
      <c r="Z57" s="63">
        <f t="shared" si="8"/>
        <v>0.29301502455937589</v>
      </c>
      <c r="AA57" s="53">
        <v>0</v>
      </c>
      <c r="AB57" s="53">
        <v>0</v>
      </c>
      <c r="AC57" s="53">
        <v>1</v>
      </c>
      <c r="AD57" s="55">
        <f t="shared" si="9"/>
        <v>0.70698497544062411</v>
      </c>
      <c r="AE57" s="56"/>
    </row>
    <row r="58" spans="1:31" s="29" customFormat="1" ht="20.100000000000001" customHeight="1" x14ac:dyDescent="0.3">
      <c r="A58" s="21"/>
      <c r="B58" s="57">
        <v>335</v>
      </c>
      <c r="C58" s="58">
        <v>2</v>
      </c>
      <c r="D58" s="59" t="s">
        <v>103</v>
      </c>
      <c r="E58" s="49">
        <v>143757</v>
      </c>
      <c r="F58" s="49">
        <v>6812</v>
      </c>
      <c r="G58" s="49">
        <v>9298</v>
      </c>
      <c r="H58" s="49">
        <v>331252</v>
      </c>
      <c r="I58" s="49">
        <v>335126</v>
      </c>
      <c r="J58" s="61"/>
      <c r="K58" s="51">
        <v>160454.19</v>
      </c>
      <c r="L58" s="62">
        <f t="shared" si="5"/>
        <v>478.7876500182021</v>
      </c>
      <c r="M58" s="61"/>
      <c r="N58" s="51">
        <v>102747.94</v>
      </c>
      <c r="O58" s="62">
        <f t="shared" si="6"/>
        <v>306.59495234628167</v>
      </c>
      <c r="P58" s="50"/>
      <c r="Q58" s="51">
        <v>57706.25</v>
      </c>
      <c r="R58" s="62">
        <f t="shared" si="7"/>
        <v>172.1926976719204</v>
      </c>
      <c r="S58" s="50"/>
      <c r="T58" s="53">
        <v>1.7763859791252262E-2</v>
      </c>
      <c r="U58" s="53">
        <v>6.8098688888555822E-4</v>
      </c>
      <c r="V58" s="53">
        <v>6.4114570082864919E-2</v>
      </c>
      <c r="W58" s="53">
        <v>0.49730125976248279</v>
      </c>
      <c r="X58" s="53">
        <v>0.41344653722497987</v>
      </c>
      <c r="Y58" s="53">
        <v>6.6927862495345398E-3</v>
      </c>
      <c r="Z58" s="63">
        <f t="shared" si="8"/>
        <v>0.64035685200866366</v>
      </c>
      <c r="AA58" s="53">
        <v>4.5574092927542505E-2</v>
      </c>
      <c r="AB58" s="53">
        <v>1.0165276724791508E-3</v>
      </c>
      <c r="AC58" s="53">
        <v>0.95340937939997839</v>
      </c>
      <c r="AD58" s="55">
        <f t="shared" si="9"/>
        <v>0.35964314799133634</v>
      </c>
      <c r="AE58" s="56"/>
    </row>
    <row r="59" spans="1:31" s="29" customFormat="1" ht="20.100000000000001" customHeight="1" x14ac:dyDescent="0.3">
      <c r="A59" s="21"/>
      <c r="B59" s="57">
        <v>357</v>
      </c>
      <c r="C59" s="58">
        <v>2</v>
      </c>
      <c r="D59" s="59" t="s">
        <v>78</v>
      </c>
      <c r="E59" s="49">
        <v>171958</v>
      </c>
      <c r="F59" s="49">
        <v>32190</v>
      </c>
      <c r="G59" s="49">
        <v>0</v>
      </c>
      <c r="H59" s="49">
        <v>481777</v>
      </c>
      <c r="I59" s="49">
        <v>481777</v>
      </c>
      <c r="J59" s="61"/>
      <c r="K59" s="51">
        <v>210236.02</v>
      </c>
      <c r="L59" s="62">
        <f t="shared" si="5"/>
        <v>436.37620724941206</v>
      </c>
      <c r="M59" s="61"/>
      <c r="N59" s="51">
        <v>119050.13</v>
      </c>
      <c r="O59" s="62">
        <f t="shared" si="6"/>
        <v>247.10629606643738</v>
      </c>
      <c r="P59" s="50"/>
      <c r="Q59" s="51">
        <v>91185.89</v>
      </c>
      <c r="R59" s="62">
        <f t="shared" si="7"/>
        <v>189.26991118297471</v>
      </c>
      <c r="S59" s="50">
        <v>1</v>
      </c>
      <c r="T59" s="53">
        <v>2.2298085688776653E-2</v>
      </c>
      <c r="U59" s="53">
        <v>1.0852991088711956E-2</v>
      </c>
      <c r="V59" s="53">
        <v>0.11108060108796185</v>
      </c>
      <c r="W59" s="53">
        <v>0.39410557552520098</v>
      </c>
      <c r="X59" s="53">
        <v>0.45264755275781721</v>
      </c>
      <c r="Y59" s="53">
        <v>9.0151938515312825E-3</v>
      </c>
      <c r="Z59" s="63">
        <f t="shared" si="8"/>
        <v>0.56626894858454802</v>
      </c>
      <c r="AA59" s="53">
        <v>0</v>
      </c>
      <c r="AB59" s="53">
        <v>1.5444275424629844E-3</v>
      </c>
      <c r="AC59" s="53">
        <v>0.99845557245753702</v>
      </c>
      <c r="AD59" s="55">
        <f t="shared" si="9"/>
        <v>0.43373105141545204</v>
      </c>
      <c r="AE59" s="56"/>
    </row>
    <row r="60" spans="1:31" s="29" customFormat="1" ht="20.100000000000001" customHeight="1" x14ac:dyDescent="0.3">
      <c r="A60" s="21"/>
      <c r="B60" s="57">
        <v>361</v>
      </c>
      <c r="C60" s="58">
        <v>7</v>
      </c>
      <c r="D60" s="59" t="s">
        <v>44</v>
      </c>
      <c r="E60" s="49">
        <v>9317</v>
      </c>
      <c r="F60" s="49">
        <v>1062</v>
      </c>
      <c r="G60" s="49">
        <v>6</v>
      </c>
      <c r="H60" s="49">
        <v>26262</v>
      </c>
      <c r="I60" s="49">
        <v>26265</v>
      </c>
      <c r="J60" s="61"/>
      <c r="K60" s="51">
        <v>10776.74</v>
      </c>
      <c r="L60" s="62">
        <f t="shared" si="5"/>
        <v>410.3080144679231</v>
      </c>
      <c r="M60" s="61"/>
      <c r="N60" s="51">
        <v>4205.8900000000003</v>
      </c>
      <c r="O60" s="62">
        <f t="shared" si="6"/>
        <v>160.13287645155148</v>
      </c>
      <c r="P60" s="50"/>
      <c r="Q60" s="51">
        <v>6570.85</v>
      </c>
      <c r="R60" s="62">
        <f t="shared" si="7"/>
        <v>250.17513801637159</v>
      </c>
      <c r="S60" s="50"/>
      <c r="T60" s="53">
        <v>3.4404133251226252E-2</v>
      </c>
      <c r="U60" s="53">
        <v>7.8461395804455165E-4</v>
      </c>
      <c r="V60" s="53">
        <v>0.10512400466964185</v>
      </c>
      <c r="W60" s="53">
        <v>0.5707115497552242</v>
      </c>
      <c r="X60" s="53">
        <v>0.27509516416263857</v>
      </c>
      <c r="Y60" s="53">
        <v>1.3880534203224526E-2</v>
      </c>
      <c r="Z60" s="63">
        <f t="shared" si="8"/>
        <v>0.39027479553185845</v>
      </c>
      <c r="AA60" s="53">
        <v>0</v>
      </c>
      <c r="AB60" s="53">
        <v>0</v>
      </c>
      <c r="AC60" s="53">
        <v>1</v>
      </c>
      <c r="AD60" s="55">
        <f t="shared" si="9"/>
        <v>0.6097252044681416</v>
      </c>
      <c r="AE60" s="56"/>
    </row>
    <row r="61" spans="1:31" s="29" customFormat="1" ht="20.100000000000001" customHeight="1" x14ac:dyDescent="0.3">
      <c r="A61" s="21"/>
      <c r="B61" s="57">
        <v>369</v>
      </c>
      <c r="C61" s="58">
        <v>9</v>
      </c>
      <c r="D61" s="59" t="s">
        <v>65</v>
      </c>
      <c r="E61" s="49">
        <v>4417</v>
      </c>
      <c r="F61" s="49">
        <v>68</v>
      </c>
      <c r="G61" s="49">
        <v>2874</v>
      </c>
      <c r="H61" s="49">
        <v>3343</v>
      </c>
      <c r="I61" s="49">
        <v>4541</v>
      </c>
      <c r="J61" s="61"/>
      <c r="K61" s="51">
        <v>2499.1775841666667</v>
      </c>
      <c r="L61" s="62">
        <f t="shared" si="5"/>
        <v>550.35841976803943</v>
      </c>
      <c r="M61" s="61"/>
      <c r="N61" s="51">
        <v>860.15206733333332</v>
      </c>
      <c r="O61" s="62">
        <f t="shared" si="6"/>
        <v>189.41908551714013</v>
      </c>
      <c r="P61" s="50">
        <v>6</v>
      </c>
      <c r="Q61" s="51">
        <v>1639.0255168333333</v>
      </c>
      <c r="R61" s="62">
        <f t="shared" si="7"/>
        <v>360.93933425089921</v>
      </c>
      <c r="S61" s="50"/>
      <c r="T61" s="53">
        <v>2.1414818029916714E-2</v>
      </c>
      <c r="U61" s="53">
        <v>0</v>
      </c>
      <c r="V61" s="53">
        <v>0.16276191770837892</v>
      </c>
      <c r="W61" s="53">
        <v>0.81582326426170437</v>
      </c>
      <c r="X61" s="53">
        <v>0</v>
      </c>
      <c r="Y61" s="53">
        <v>0</v>
      </c>
      <c r="Z61" s="63">
        <f t="shared" si="8"/>
        <v>0.34417404860813244</v>
      </c>
      <c r="AA61" s="53">
        <v>0</v>
      </c>
      <c r="AB61" s="53">
        <v>0</v>
      </c>
      <c r="AC61" s="53">
        <v>1</v>
      </c>
      <c r="AD61" s="55">
        <f t="shared" si="9"/>
        <v>0.6558259513918675</v>
      </c>
      <c r="AE61" s="56"/>
    </row>
    <row r="62" spans="1:31" s="29" customFormat="1" ht="20.100000000000001" customHeight="1" x14ac:dyDescent="0.3">
      <c r="A62" s="21"/>
      <c r="B62" s="57">
        <v>389</v>
      </c>
      <c r="C62" s="58">
        <v>7</v>
      </c>
      <c r="D62" s="59" t="s">
        <v>56</v>
      </c>
      <c r="E62" s="49">
        <v>7409</v>
      </c>
      <c r="F62" s="49">
        <v>0</v>
      </c>
      <c r="G62" s="49">
        <v>0</v>
      </c>
      <c r="H62" s="49">
        <v>15892</v>
      </c>
      <c r="I62" s="49">
        <v>15892</v>
      </c>
      <c r="J62" s="61"/>
      <c r="K62" s="51">
        <v>4831.25</v>
      </c>
      <c r="L62" s="62">
        <f t="shared" si="5"/>
        <v>304.00515982884468</v>
      </c>
      <c r="M62" s="61"/>
      <c r="N62" s="51">
        <v>1749.31</v>
      </c>
      <c r="O62" s="62">
        <f t="shared" si="6"/>
        <v>110.07488044299018</v>
      </c>
      <c r="P62" s="50"/>
      <c r="Q62" s="51">
        <v>3081.94</v>
      </c>
      <c r="R62" s="62">
        <f t="shared" si="7"/>
        <v>193.9302793858545</v>
      </c>
      <c r="S62" s="50"/>
      <c r="T62" s="53">
        <v>5.0054021299826792E-2</v>
      </c>
      <c r="U62" s="53">
        <v>0</v>
      </c>
      <c r="V62" s="53">
        <v>5.6628041913668818E-2</v>
      </c>
      <c r="W62" s="53">
        <v>0.5939999199684447</v>
      </c>
      <c r="X62" s="53">
        <v>0.2993180168180597</v>
      </c>
      <c r="Y62" s="53">
        <v>0</v>
      </c>
      <c r="Z62" s="63">
        <f t="shared" si="8"/>
        <v>0.362082276843467</v>
      </c>
      <c r="AA62" s="53">
        <v>0</v>
      </c>
      <c r="AB62" s="53">
        <v>1.6541529036905325E-2</v>
      </c>
      <c r="AC62" s="53">
        <v>0.98345847096309469</v>
      </c>
      <c r="AD62" s="55">
        <f t="shared" si="9"/>
        <v>0.63791772315653295</v>
      </c>
      <c r="AE62" s="56"/>
    </row>
    <row r="63" spans="1:31" s="29" customFormat="1" ht="20.100000000000001" customHeight="1" x14ac:dyDescent="0.3">
      <c r="A63" s="21"/>
      <c r="B63" s="57">
        <v>414</v>
      </c>
      <c r="C63" s="58">
        <v>6</v>
      </c>
      <c r="D63" s="59" t="s">
        <v>70</v>
      </c>
      <c r="E63" s="49">
        <v>2775</v>
      </c>
      <c r="F63" s="49">
        <v>875</v>
      </c>
      <c r="G63" s="49">
        <v>0</v>
      </c>
      <c r="H63" s="49">
        <v>8000</v>
      </c>
      <c r="I63" s="49">
        <v>8000</v>
      </c>
      <c r="J63" s="61"/>
      <c r="K63" s="51">
        <v>2352.25</v>
      </c>
      <c r="L63" s="62">
        <f t="shared" si="5"/>
        <v>294.03125</v>
      </c>
      <c r="M63" s="61"/>
      <c r="N63" s="51">
        <v>401.97</v>
      </c>
      <c r="O63" s="62">
        <f t="shared" si="6"/>
        <v>50.246250000000003</v>
      </c>
      <c r="P63" s="50"/>
      <c r="Q63" s="51">
        <v>1950.28</v>
      </c>
      <c r="R63" s="62">
        <f t="shared" si="7"/>
        <v>243.785</v>
      </c>
      <c r="S63" s="50"/>
      <c r="T63" s="53">
        <v>0.10965992487001516</v>
      </c>
      <c r="U63" s="53">
        <v>0</v>
      </c>
      <c r="V63" s="53">
        <v>6.4432669104659543E-2</v>
      </c>
      <c r="W63" s="53">
        <v>0.8259074060253252</v>
      </c>
      <c r="X63" s="53">
        <v>0</v>
      </c>
      <c r="Y63" s="53">
        <v>0</v>
      </c>
      <c r="Z63" s="63">
        <f t="shared" si="8"/>
        <v>0.17088744818790522</v>
      </c>
      <c r="AA63" s="53">
        <v>0</v>
      </c>
      <c r="AB63" s="53">
        <v>7.1784564267694893E-3</v>
      </c>
      <c r="AC63" s="53">
        <v>0.99282154357323049</v>
      </c>
      <c r="AD63" s="55">
        <f t="shared" si="9"/>
        <v>0.82911255181209476</v>
      </c>
      <c r="AE63" s="56"/>
    </row>
    <row r="64" spans="1:31" s="29" customFormat="1" ht="20.100000000000001" customHeight="1" x14ac:dyDescent="0.3">
      <c r="A64" s="21"/>
      <c r="B64" s="57">
        <v>420</v>
      </c>
      <c r="C64" s="58">
        <v>9</v>
      </c>
      <c r="D64" s="59" t="s">
        <v>84</v>
      </c>
      <c r="E64" s="49">
        <v>5295</v>
      </c>
      <c r="F64" s="49">
        <v>0</v>
      </c>
      <c r="G64" s="49">
        <v>3362</v>
      </c>
      <c r="H64" s="49">
        <v>3999</v>
      </c>
      <c r="I64" s="49">
        <v>5400</v>
      </c>
      <c r="J64" s="61"/>
      <c r="K64" s="51">
        <v>4062.3380144404327</v>
      </c>
      <c r="L64" s="62">
        <f t="shared" si="5"/>
        <v>752.284817488969</v>
      </c>
      <c r="M64" s="61"/>
      <c r="N64" s="51">
        <v>1886.9393122743681</v>
      </c>
      <c r="O64" s="62">
        <f t="shared" si="6"/>
        <v>349.43320597673488</v>
      </c>
      <c r="P64" s="50">
        <v>5</v>
      </c>
      <c r="Q64" s="51">
        <v>2175.3987021660646</v>
      </c>
      <c r="R64" s="62">
        <f t="shared" si="7"/>
        <v>402.85161151223417</v>
      </c>
      <c r="S64" s="50">
        <v>2</v>
      </c>
      <c r="T64" s="53">
        <v>1.1674991271153692E-2</v>
      </c>
      <c r="U64" s="53">
        <v>7.2445361178697671E-3</v>
      </c>
      <c r="V64" s="53">
        <v>0.29062407912791527</v>
      </c>
      <c r="W64" s="53">
        <v>0.38705007376188783</v>
      </c>
      <c r="X64" s="53">
        <v>0.29965421176839224</v>
      </c>
      <c r="Y64" s="53">
        <v>3.7521079527811233E-3</v>
      </c>
      <c r="Z64" s="63">
        <f t="shared" si="8"/>
        <v>0.46449589019102955</v>
      </c>
      <c r="AA64" s="53">
        <v>0</v>
      </c>
      <c r="AB64" s="53">
        <v>8.136439532843311E-4</v>
      </c>
      <c r="AC64" s="53">
        <v>0.99918635604671568</v>
      </c>
      <c r="AD64" s="55">
        <f t="shared" si="9"/>
        <v>0.53550410980897045</v>
      </c>
      <c r="AE64" s="56"/>
    </row>
    <row r="65" spans="1:31" s="29" customFormat="1" ht="20.100000000000001" customHeight="1" x14ac:dyDescent="0.3">
      <c r="A65" s="21"/>
      <c r="B65" s="57">
        <v>429</v>
      </c>
      <c r="C65" s="58">
        <v>4</v>
      </c>
      <c r="D65" s="59" t="s">
        <v>42</v>
      </c>
      <c r="E65" s="49">
        <v>48413</v>
      </c>
      <c r="F65" s="49">
        <v>190</v>
      </c>
      <c r="G65" s="49">
        <v>0</v>
      </c>
      <c r="H65" s="49">
        <v>106620</v>
      </c>
      <c r="I65" s="49">
        <v>106620</v>
      </c>
      <c r="J65" s="61"/>
      <c r="K65" s="51">
        <v>53872.75</v>
      </c>
      <c r="L65" s="62">
        <f t="shared" si="5"/>
        <v>505.27809041455635</v>
      </c>
      <c r="M65" s="61"/>
      <c r="N65" s="51">
        <v>18900.04</v>
      </c>
      <c r="O65" s="62">
        <f t="shared" si="6"/>
        <v>177.26542862502345</v>
      </c>
      <c r="P65" s="50"/>
      <c r="Q65" s="51">
        <v>34972.71</v>
      </c>
      <c r="R65" s="62">
        <f t="shared" si="7"/>
        <v>328.0126617895329</v>
      </c>
      <c r="S65" s="50"/>
      <c r="T65" s="53">
        <v>3.1083532098344763E-2</v>
      </c>
      <c r="U65" s="53">
        <v>0</v>
      </c>
      <c r="V65" s="53">
        <v>0.23395876410843575</v>
      </c>
      <c r="W65" s="53">
        <v>0.29894857365381239</v>
      </c>
      <c r="X65" s="53">
        <v>0.4320821543234829</v>
      </c>
      <c r="Y65" s="53">
        <v>3.9269758159241989E-3</v>
      </c>
      <c r="Z65" s="63">
        <f t="shared" si="8"/>
        <v>0.35082745915142627</v>
      </c>
      <c r="AA65" s="53">
        <v>0</v>
      </c>
      <c r="AB65" s="53">
        <v>1.8643107725995498E-4</v>
      </c>
      <c r="AC65" s="53">
        <v>0.99981356892274009</v>
      </c>
      <c r="AD65" s="55">
        <f t="shared" si="9"/>
        <v>0.64917254084857368</v>
      </c>
      <c r="AE65" s="56"/>
    </row>
    <row r="66" spans="1:31" s="29" customFormat="1" ht="20.100000000000001" customHeight="1" x14ac:dyDescent="0.3">
      <c r="A66" s="21"/>
      <c r="B66" s="57">
        <v>430</v>
      </c>
      <c r="C66" s="58">
        <v>6</v>
      </c>
      <c r="D66" s="59" t="s">
        <v>113</v>
      </c>
      <c r="E66" s="49">
        <v>12085</v>
      </c>
      <c r="F66" s="49">
        <v>5655</v>
      </c>
      <c r="G66" s="49">
        <v>0</v>
      </c>
      <c r="H66" s="49">
        <v>41788</v>
      </c>
      <c r="I66" s="49">
        <v>41788</v>
      </c>
      <c r="J66" s="61"/>
      <c r="K66" s="51">
        <v>21537.46</v>
      </c>
      <c r="L66" s="62">
        <f t="shared" si="5"/>
        <v>515.39820044031785</v>
      </c>
      <c r="M66" s="61"/>
      <c r="N66" s="51">
        <v>4197.42</v>
      </c>
      <c r="O66" s="62">
        <f t="shared" si="6"/>
        <v>100.44558246386522</v>
      </c>
      <c r="P66" s="50"/>
      <c r="Q66" s="51">
        <v>17340.04</v>
      </c>
      <c r="R66" s="62">
        <f t="shared" si="7"/>
        <v>414.95261797645259</v>
      </c>
      <c r="S66" s="50"/>
      <c r="T66" s="53">
        <v>5.4855125291250341E-2</v>
      </c>
      <c r="U66" s="53">
        <v>0</v>
      </c>
      <c r="V66" s="53">
        <v>0.18506606439193599</v>
      </c>
      <c r="W66" s="53">
        <v>0.76007881031681357</v>
      </c>
      <c r="X66" s="53">
        <v>0</v>
      </c>
      <c r="Y66" s="53">
        <v>0</v>
      </c>
      <c r="Z66" s="63">
        <f t="shared" si="8"/>
        <v>0.19488927663707792</v>
      </c>
      <c r="AA66" s="53">
        <v>0</v>
      </c>
      <c r="AB66" s="53">
        <v>3.1903040592755265E-3</v>
      </c>
      <c r="AC66" s="53">
        <v>0.99680969594072444</v>
      </c>
      <c r="AD66" s="55">
        <f t="shared" si="9"/>
        <v>0.80511072336292211</v>
      </c>
      <c r="AE66" s="56"/>
    </row>
    <row r="67" spans="1:31" s="29" customFormat="1" ht="20.100000000000001" customHeight="1" x14ac:dyDescent="0.3">
      <c r="A67" s="21"/>
      <c r="B67" s="57">
        <v>441</v>
      </c>
      <c r="C67" s="58">
        <v>2</v>
      </c>
      <c r="D67" s="59" t="s">
        <v>90</v>
      </c>
      <c r="E67" s="49">
        <v>295258</v>
      </c>
      <c r="F67" s="49">
        <v>130615</v>
      </c>
      <c r="G67" s="49">
        <v>26</v>
      </c>
      <c r="H67" s="49">
        <v>1022600</v>
      </c>
      <c r="I67" s="49">
        <v>1022611</v>
      </c>
      <c r="J67" s="61"/>
      <c r="K67" s="51">
        <v>386930.7</v>
      </c>
      <c r="L67" s="64">
        <f t="shared" si="5"/>
        <v>378.37525706255849</v>
      </c>
      <c r="M67" s="61"/>
      <c r="N67" s="51">
        <v>172216.42</v>
      </c>
      <c r="O67" s="64">
        <f t="shared" si="6"/>
        <v>168.4085346236252</v>
      </c>
      <c r="P67" s="50"/>
      <c r="Q67" s="51">
        <v>214714.28</v>
      </c>
      <c r="R67" s="64">
        <f t="shared" si="7"/>
        <v>209.96672243893329</v>
      </c>
      <c r="S67" s="50"/>
      <c r="T67" s="53">
        <v>3.2717728077264641E-2</v>
      </c>
      <c r="U67" s="53">
        <v>8.2582137057546541E-4</v>
      </c>
      <c r="V67" s="53">
        <v>5.4891688028354084E-2</v>
      </c>
      <c r="W67" s="53">
        <v>0.39971310517313041</v>
      </c>
      <c r="X67" s="53">
        <v>0.50888266055002185</v>
      </c>
      <c r="Y67" s="53">
        <v>2.9689968006535029E-3</v>
      </c>
      <c r="Z67" s="65">
        <f t="shared" si="8"/>
        <v>0.44508337022624467</v>
      </c>
      <c r="AA67" s="53">
        <v>0</v>
      </c>
      <c r="AB67" s="53">
        <v>8.8075185311382181E-4</v>
      </c>
      <c r="AC67" s="53">
        <v>0.99911924814688624</v>
      </c>
      <c r="AD67" s="55">
        <f t="shared" si="9"/>
        <v>0.55491662977375533</v>
      </c>
      <c r="AE67" s="56"/>
    </row>
    <row r="68" spans="1:31" s="29" customFormat="1" ht="20.100000000000001" customHeight="1" x14ac:dyDescent="0.3">
      <c r="A68" s="21"/>
      <c r="B68" s="57">
        <v>522</v>
      </c>
      <c r="C68" s="58">
        <v>9</v>
      </c>
      <c r="D68" s="59" t="s">
        <v>28</v>
      </c>
      <c r="E68" s="49">
        <v>1414</v>
      </c>
      <c r="F68" s="49">
        <v>0</v>
      </c>
      <c r="G68" s="49">
        <v>192</v>
      </c>
      <c r="H68" s="49">
        <v>2597</v>
      </c>
      <c r="I68" s="49">
        <v>2677</v>
      </c>
      <c r="J68" s="61"/>
      <c r="K68" s="51">
        <v>915.55</v>
      </c>
      <c r="L68" s="62">
        <f t="shared" si="5"/>
        <v>342.00597683974598</v>
      </c>
      <c r="M68" s="61"/>
      <c r="N68" s="51">
        <v>154.68</v>
      </c>
      <c r="O68" s="62">
        <f t="shared" si="6"/>
        <v>57.781098244303323</v>
      </c>
      <c r="P68" s="50"/>
      <c r="Q68" s="51">
        <v>760.87</v>
      </c>
      <c r="R68" s="62">
        <f t="shared" si="7"/>
        <v>284.22487859544265</v>
      </c>
      <c r="S68" s="50"/>
      <c r="T68" s="53">
        <v>9.2513576415826221E-2</v>
      </c>
      <c r="U68" s="53">
        <v>0</v>
      </c>
      <c r="V68" s="53">
        <v>1.2929919834497026E-3</v>
      </c>
      <c r="W68" s="53">
        <v>0.90082751486940782</v>
      </c>
      <c r="X68" s="53">
        <v>0</v>
      </c>
      <c r="Y68" s="53">
        <v>5.3659167313162654E-3</v>
      </c>
      <c r="Z68" s="63">
        <f t="shared" si="8"/>
        <v>0.16894762710938782</v>
      </c>
      <c r="AA68" s="53">
        <v>0</v>
      </c>
      <c r="AB68" s="53">
        <v>0</v>
      </c>
      <c r="AC68" s="53">
        <v>1</v>
      </c>
      <c r="AD68" s="55">
        <f t="shared" si="9"/>
        <v>0.83105237289061229</v>
      </c>
      <c r="AE68" s="56"/>
    </row>
    <row r="69" spans="1:31" s="29" customFormat="1" ht="20.100000000000001" customHeight="1" x14ac:dyDescent="0.3">
      <c r="A69" s="21"/>
      <c r="B69" s="57">
        <v>523</v>
      </c>
      <c r="C69" s="58">
        <v>9</v>
      </c>
      <c r="D69" s="59" t="s">
        <v>76</v>
      </c>
      <c r="E69" s="49">
        <v>6092</v>
      </c>
      <c r="F69" s="49">
        <v>6</v>
      </c>
      <c r="G69" s="49">
        <v>3259</v>
      </c>
      <c r="H69" s="49">
        <v>6094</v>
      </c>
      <c r="I69" s="49">
        <v>7452</v>
      </c>
      <c r="J69" s="61"/>
      <c r="K69" s="51">
        <v>5553.22</v>
      </c>
      <c r="L69" s="62">
        <f t="shared" si="5"/>
        <v>745.19860440150296</v>
      </c>
      <c r="M69" s="61"/>
      <c r="N69" s="51">
        <v>1333.58</v>
      </c>
      <c r="O69" s="62">
        <f t="shared" si="6"/>
        <v>178.95598497047772</v>
      </c>
      <c r="P69" s="50"/>
      <c r="Q69" s="51">
        <v>4219.6400000000003</v>
      </c>
      <c r="R69" s="62">
        <f t="shared" si="7"/>
        <v>566.24261943102522</v>
      </c>
      <c r="S69" s="50"/>
      <c r="T69" s="53">
        <v>2.5180341636797193E-2</v>
      </c>
      <c r="U69" s="53">
        <v>7.4986127566400225E-4</v>
      </c>
      <c r="V69" s="53">
        <v>0.13705964396586631</v>
      </c>
      <c r="W69" s="53">
        <v>0.76620075286072076</v>
      </c>
      <c r="X69" s="53">
        <v>7.0809400260951727E-2</v>
      </c>
      <c r="Y69" s="53">
        <v>0</v>
      </c>
      <c r="Z69" s="63">
        <f t="shared" si="8"/>
        <v>0.24014535710812823</v>
      </c>
      <c r="AA69" s="53">
        <v>0</v>
      </c>
      <c r="AB69" s="53">
        <v>6.7351717208103063E-3</v>
      </c>
      <c r="AC69" s="53">
        <v>0.99326482827918972</v>
      </c>
      <c r="AD69" s="55">
        <f t="shared" si="9"/>
        <v>0.75985464289187177</v>
      </c>
      <c r="AE69" s="56"/>
    </row>
    <row r="70" spans="1:31" s="29" customFormat="1" ht="20.100000000000001" customHeight="1" x14ac:dyDescent="0.3">
      <c r="A70" s="21"/>
      <c r="B70" s="57">
        <v>524</v>
      </c>
      <c r="C70" s="58">
        <v>5</v>
      </c>
      <c r="D70" s="59" t="s">
        <v>31</v>
      </c>
      <c r="E70" s="49">
        <v>3705</v>
      </c>
      <c r="F70" s="49">
        <v>805</v>
      </c>
      <c r="G70" s="49">
        <v>127</v>
      </c>
      <c r="H70" s="49">
        <v>8795</v>
      </c>
      <c r="I70" s="49">
        <v>8848</v>
      </c>
      <c r="J70" s="61"/>
      <c r="K70" s="51">
        <v>3661.62</v>
      </c>
      <c r="L70" s="62">
        <f t="shared" si="5"/>
        <v>413.8358951175407</v>
      </c>
      <c r="M70" s="61"/>
      <c r="N70" s="51">
        <v>992.16</v>
      </c>
      <c r="O70" s="62">
        <f t="shared" si="6"/>
        <v>112.13381555153707</v>
      </c>
      <c r="P70" s="50"/>
      <c r="Q70" s="51">
        <v>2669.46</v>
      </c>
      <c r="R70" s="62">
        <f t="shared" si="7"/>
        <v>301.70207956600359</v>
      </c>
      <c r="S70" s="50">
        <v>1</v>
      </c>
      <c r="T70" s="53">
        <v>4.8842928559909696E-2</v>
      </c>
      <c r="U70" s="53">
        <v>0</v>
      </c>
      <c r="V70" s="53">
        <v>0.20039106595710368</v>
      </c>
      <c r="W70" s="53">
        <v>0.64974399290437024</v>
      </c>
      <c r="X70" s="53">
        <v>0.10102201257861636</v>
      </c>
      <c r="Y70" s="53">
        <v>0</v>
      </c>
      <c r="Z70" s="63">
        <f t="shared" si="8"/>
        <v>0.27096203319842038</v>
      </c>
      <c r="AA70" s="53">
        <v>0</v>
      </c>
      <c r="AB70" s="53">
        <v>7.0463689285473457E-3</v>
      </c>
      <c r="AC70" s="53">
        <v>0.99295363107145262</v>
      </c>
      <c r="AD70" s="55">
        <f t="shared" si="9"/>
        <v>0.72903796680157962</v>
      </c>
      <c r="AE70" s="56"/>
    </row>
    <row r="71" spans="1:31" s="29" customFormat="1" ht="20.100000000000001" customHeight="1" x14ac:dyDescent="0.3">
      <c r="A71" s="21"/>
      <c r="B71" s="57">
        <v>527</v>
      </c>
      <c r="C71" s="58">
        <v>9</v>
      </c>
      <c r="D71" s="59" t="s">
        <v>55</v>
      </c>
      <c r="E71" s="49">
        <v>2170</v>
      </c>
      <c r="F71" s="49">
        <v>0</v>
      </c>
      <c r="G71" s="49">
        <v>992</v>
      </c>
      <c r="H71" s="49">
        <v>2518</v>
      </c>
      <c r="I71" s="49">
        <v>2931</v>
      </c>
      <c r="J71" s="61"/>
      <c r="K71" s="51">
        <v>1568.3978582467041</v>
      </c>
      <c r="L71" s="62">
        <f t="shared" ref="L71:L102" si="10">K71*1000/I71</f>
        <v>535.10674112818288</v>
      </c>
      <c r="M71" s="61"/>
      <c r="N71" s="51">
        <v>848.65329298926054</v>
      </c>
      <c r="O71" s="62">
        <f t="shared" ref="O71:O102" si="11">N71*1000/I71</f>
        <v>289.54394165447303</v>
      </c>
      <c r="P71" s="50" t="s">
        <v>152</v>
      </c>
      <c r="Q71" s="51">
        <v>719.74456525744358</v>
      </c>
      <c r="R71" s="62">
        <f t="shared" ref="R71:R102" si="12">Q71*1000/I71</f>
        <v>245.56279947370984</v>
      </c>
      <c r="S71" s="50"/>
      <c r="T71" s="53">
        <v>1.6343541131084164E-2</v>
      </c>
      <c r="U71" s="53">
        <v>0</v>
      </c>
      <c r="V71" s="53">
        <v>9.7802012536408484E-3</v>
      </c>
      <c r="W71" s="53">
        <v>0.60674033622529333</v>
      </c>
      <c r="X71" s="53">
        <v>0.36713592138998169</v>
      </c>
      <c r="Y71" s="53">
        <v>0</v>
      </c>
      <c r="Z71" s="63">
        <f t="shared" ref="Z71:Z105" si="13">N71/K71</f>
        <v>0.54109567194765318</v>
      </c>
      <c r="AA71" s="53">
        <v>0</v>
      </c>
      <c r="AB71" s="53">
        <v>0</v>
      </c>
      <c r="AC71" s="53">
        <v>1</v>
      </c>
      <c r="AD71" s="55">
        <f t="shared" ref="AD71:AD105" si="14">Q71/K71</f>
        <v>0.45890432805234677</v>
      </c>
      <c r="AE71" s="56"/>
    </row>
    <row r="72" spans="1:31" s="29" customFormat="1" ht="20.100000000000001" customHeight="1" x14ac:dyDescent="0.3">
      <c r="A72" s="21"/>
      <c r="B72" s="57">
        <v>531</v>
      </c>
      <c r="C72" s="58">
        <v>7</v>
      </c>
      <c r="D72" s="59" t="s">
        <v>37</v>
      </c>
      <c r="E72" s="49">
        <v>14909</v>
      </c>
      <c r="F72" s="49">
        <v>550</v>
      </c>
      <c r="G72" s="49">
        <v>0</v>
      </c>
      <c r="H72" s="49">
        <v>31042</v>
      </c>
      <c r="I72" s="49">
        <v>31042</v>
      </c>
      <c r="J72" s="61"/>
      <c r="K72" s="51">
        <v>16549.990000000002</v>
      </c>
      <c r="L72" s="62">
        <f t="shared" si="10"/>
        <v>533.14831518587721</v>
      </c>
      <c r="M72" s="61"/>
      <c r="N72" s="51">
        <v>5403.68</v>
      </c>
      <c r="O72" s="62">
        <f t="shared" si="11"/>
        <v>174.07641260228078</v>
      </c>
      <c r="P72" s="50"/>
      <c r="Q72" s="51">
        <v>11146.31</v>
      </c>
      <c r="R72" s="62">
        <f t="shared" si="12"/>
        <v>359.0719025835964</v>
      </c>
      <c r="S72" s="50"/>
      <c r="T72" s="53">
        <v>3.1652503479110528E-2</v>
      </c>
      <c r="U72" s="53">
        <v>0</v>
      </c>
      <c r="V72" s="53">
        <v>2.9161608385396619E-2</v>
      </c>
      <c r="W72" s="53">
        <v>0.75557212862345657</v>
      </c>
      <c r="X72" s="53">
        <v>0.17842100198383323</v>
      </c>
      <c r="Y72" s="53">
        <v>5.1927575282030023E-3</v>
      </c>
      <c r="Z72" s="63">
        <f t="shared" si="13"/>
        <v>0.32650654169579557</v>
      </c>
      <c r="AA72" s="53">
        <v>0</v>
      </c>
      <c r="AB72" s="53">
        <v>7.0247463061766629E-4</v>
      </c>
      <c r="AC72" s="53">
        <v>0.99929752536938232</v>
      </c>
      <c r="AD72" s="55">
        <f t="shared" si="14"/>
        <v>0.67349345830420426</v>
      </c>
      <c r="AE72" s="56"/>
    </row>
    <row r="73" spans="1:31" s="29" customFormat="1" ht="20.100000000000001" customHeight="1" x14ac:dyDescent="0.3">
      <c r="A73" s="21"/>
      <c r="B73" s="57">
        <v>550</v>
      </c>
      <c r="C73" s="58">
        <v>7</v>
      </c>
      <c r="D73" s="59" t="s">
        <v>63</v>
      </c>
      <c r="E73" s="49">
        <v>3684</v>
      </c>
      <c r="F73" s="49">
        <v>0</v>
      </c>
      <c r="G73" s="49">
        <v>1864</v>
      </c>
      <c r="H73" s="49">
        <v>4078</v>
      </c>
      <c r="I73" s="49">
        <v>4855</v>
      </c>
      <c r="J73" s="61"/>
      <c r="K73" s="51">
        <v>2062.6799999999998</v>
      </c>
      <c r="L73" s="62">
        <f t="shared" si="10"/>
        <v>424.8568486096807</v>
      </c>
      <c r="M73" s="61"/>
      <c r="N73" s="51">
        <v>519.02</v>
      </c>
      <c r="O73" s="62">
        <f t="shared" si="11"/>
        <v>106.90422245108135</v>
      </c>
      <c r="P73" s="50"/>
      <c r="Q73" s="51">
        <v>1543.6599999999999</v>
      </c>
      <c r="R73" s="62">
        <f t="shared" si="12"/>
        <v>317.95262615859934</v>
      </c>
      <c r="S73" s="50"/>
      <c r="T73" s="53">
        <v>4.329312935917691E-2</v>
      </c>
      <c r="U73" s="53">
        <v>0</v>
      </c>
      <c r="V73" s="53">
        <v>3.2754036453315864E-3</v>
      </c>
      <c r="W73" s="53">
        <v>0.9120650456629803</v>
      </c>
      <c r="X73" s="53">
        <v>0</v>
      </c>
      <c r="Y73" s="53">
        <v>4.1366421332511269E-2</v>
      </c>
      <c r="Z73" s="63">
        <f t="shared" si="13"/>
        <v>0.25162410068454633</v>
      </c>
      <c r="AA73" s="53">
        <v>0</v>
      </c>
      <c r="AB73" s="53">
        <v>1.515877848749077E-3</v>
      </c>
      <c r="AC73" s="53">
        <v>0.99848412215125093</v>
      </c>
      <c r="AD73" s="55">
        <f t="shared" si="14"/>
        <v>0.74837589931545367</v>
      </c>
      <c r="AE73" s="56"/>
    </row>
    <row r="74" spans="1:31" s="29" customFormat="1" ht="20.100000000000001" customHeight="1" x14ac:dyDescent="0.3">
      <c r="A74" s="21"/>
      <c r="B74" s="57">
        <v>552</v>
      </c>
      <c r="C74" s="58">
        <v>9</v>
      </c>
      <c r="D74" s="59" t="s">
        <v>68</v>
      </c>
      <c r="E74" s="49">
        <v>1661</v>
      </c>
      <c r="F74" s="49">
        <v>28</v>
      </c>
      <c r="G74" s="49">
        <v>626</v>
      </c>
      <c r="H74" s="49">
        <v>2420</v>
      </c>
      <c r="I74" s="49">
        <v>2681</v>
      </c>
      <c r="J74" s="61"/>
      <c r="K74" s="51">
        <v>1069.32</v>
      </c>
      <c r="L74" s="62">
        <f t="shared" si="10"/>
        <v>398.85117493472586</v>
      </c>
      <c r="M74" s="61"/>
      <c r="N74" s="51">
        <v>264.13</v>
      </c>
      <c r="O74" s="62">
        <f t="shared" si="11"/>
        <v>98.519209250279744</v>
      </c>
      <c r="P74" s="50"/>
      <c r="Q74" s="51">
        <v>805.19</v>
      </c>
      <c r="R74" s="62">
        <f t="shared" si="12"/>
        <v>300.33196568444612</v>
      </c>
      <c r="S74" s="50"/>
      <c r="T74" s="53">
        <v>5.0467572786128047E-2</v>
      </c>
      <c r="U74" s="53">
        <v>1.8930072312876235E-3</v>
      </c>
      <c r="V74" s="53">
        <v>4.9975390905993261E-2</v>
      </c>
      <c r="W74" s="53">
        <v>0.83004581077499717</v>
      </c>
      <c r="X74" s="53">
        <v>6.761821830159391E-2</v>
      </c>
      <c r="Y74" s="53">
        <v>0</v>
      </c>
      <c r="Z74" s="63">
        <f t="shared" si="13"/>
        <v>0.24700744398309207</v>
      </c>
      <c r="AA74" s="53">
        <v>0</v>
      </c>
      <c r="AB74" s="53">
        <v>0</v>
      </c>
      <c r="AC74" s="53">
        <v>1</v>
      </c>
      <c r="AD74" s="55">
        <f t="shared" si="14"/>
        <v>0.75299255601690807</v>
      </c>
      <c r="AE74" s="56"/>
    </row>
    <row r="75" spans="1:31" s="29" customFormat="1" ht="20.100000000000001" customHeight="1" x14ac:dyDescent="0.3">
      <c r="A75" s="21"/>
      <c r="B75" s="57">
        <v>555</v>
      </c>
      <c r="C75" s="58">
        <v>7</v>
      </c>
      <c r="D75" s="59" t="s">
        <v>58</v>
      </c>
      <c r="E75" s="49">
        <v>5299</v>
      </c>
      <c r="F75" s="49">
        <v>71</v>
      </c>
      <c r="G75" s="49">
        <v>1395</v>
      </c>
      <c r="H75" s="49">
        <v>9804</v>
      </c>
      <c r="I75" s="49">
        <v>10385</v>
      </c>
      <c r="J75" s="61"/>
      <c r="K75" s="51">
        <v>4718.5600000000004</v>
      </c>
      <c r="L75" s="62">
        <f t="shared" si="10"/>
        <v>454.36302359171884</v>
      </c>
      <c r="M75" s="61"/>
      <c r="N75" s="51">
        <v>1395.83</v>
      </c>
      <c r="O75" s="62">
        <f t="shared" si="11"/>
        <v>134.4082811747713</v>
      </c>
      <c r="P75" s="50"/>
      <c r="Q75" s="51">
        <v>3322.73</v>
      </c>
      <c r="R75" s="62">
        <f t="shared" si="12"/>
        <v>319.95474241694751</v>
      </c>
      <c r="S75" s="50"/>
      <c r="T75" s="53">
        <v>3.8700987942657777E-2</v>
      </c>
      <c r="U75" s="53">
        <v>0</v>
      </c>
      <c r="V75" s="53">
        <v>0.205827357199659</v>
      </c>
      <c r="W75" s="53">
        <v>0.75547165485768331</v>
      </c>
      <c r="X75" s="53">
        <v>0</v>
      </c>
      <c r="Y75" s="53">
        <v>0</v>
      </c>
      <c r="Z75" s="63">
        <f t="shared" si="13"/>
        <v>0.29581694415245324</v>
      </c>
      <c r="AA75" s="53">
        <v>0</v>
      </c>
      <c r="AB75" s="53">
        <v>1.5679877690934864E-3</v>
      </c>
      <c r="AC75" s="53">
        <v>0.9984320122309065</v>
      </c>
      <c r="AD75" s="55">
        <f t="shared" si="14"/>
        <v>0.7041830558475467</v>
      </c>
      <c r="AE75" s="56"/>
    </row>
    <row r="76" spans="1:31" s="29" customFormat="1" ht="20.100000000000001" customHeight="1" x14ac:dyDescent="0.3">
      <c r="A76" s="21"/>
      <c r="B76" s="57">
        <v>565</v>
      </c>
      <c r="C76" s="58">
        <v>5</v>
      </c>
      <c r="D76" s="59" t="s">
        <v>100</v>
      </c>
      <c r="E76" s="49">
        <v>3269</v>
      </c>
      <c r="F76" s="49">
        <v>576</v>
      </c>
      <c r="G76" s="49">
        <v>0</v>
      </c>
      <c r="H76" s="49">
        <v>8223</v>
      </c>
      <c r="I76" s="49">
        <v>8223</v>
      </c>
      <c r="J76" s="61"/>
      <c r="K76" s="51">
        <v>3713.72</v>
      </c>
      <c r="L76" s="62">
        <f t="shared" si="10"/>
        <v>451.62592727714946</v>
      </c>
      <c r="M76" s="61"/>
      <c r="N76" s="51">
        <v>1141.05</v>
      </c>
      <c r="O76" s="62">
        <f t="shared" si="11"/>
        <v>138.76322510032836</v>
      </c>
      <c r="P76" s="50"/>
      <c r="Q76" s="51">
        <v>2572.6699999999996</v>
      </c>
      <c r="R76" s="62">
        <f t="shared" si="12"/>
        <v>312.86270217682107</v>
      </c>
      <c r="S76" s="50"/>
      <c r="T76" s="53">
        <v>3.970903991937251E-2</v>
      </c>
      <c r="U76" s="53">
        <v>0</v>
      </c>
      <c r="V76" s="53">
        <v>7.0023224223303105E-3</v>
      </c>
      <c r="W76" s="53">
        <v>0.76864291661189255</v>
      </c>
      <c r="X76" s="53">
        <v>0.18464572104640464</v>
      </c>
      <c r="Y76" s="53">
        <v>0</v>
      </c>
      <c r="Z76" s="63">
        <f t="shared" si="13"/>
        <v>0.30725256616007668</v>
      </c>
      <c r="AA76" s="53">
        <v>0</v>
      </c>
      <c r="AB76" s="53">
        <v>5.8188574515969805E-3</v>
      </c>
      <c r="AC76" s="53">
        <v>0.99418114254840306</v>
      </c>
      <c r="AD76" s="55">
        <f t="shared" si="14"/>
        <v>0.69274743383992321</v>
      </c>
      <c r="AE76" s="56"/>
    </row>
    <row r="77" spans="1:31" s="29" customFormat="1" ht="20.100000000000001" customHeight="1" x14ac:dyDescent="0.3">
      <c r="A77" s="21"/>
      <c r="B77" s="57">
        <v>600</v>
      </c>
      <c r="C77" s="58">
        <v>7</v>
      </c>
      <c r="D77" s="59" t="s">
        <v>29</v>
      </c>
      <c r="E77" s="49">
        <v>4165</v>
      </c>
      <c r="F77" s="49">
        <v>268</v>
      </c>
      <c r="G77" s="49">
        <v>95</v>
      </c>
      <c r="H77" s="49">
        <v>9680</v>
      </c>
      <c r="I77" s="49">
        <v>9720</v>
      </c>
      <c r="J77" s="61"/>
      <c r="K77" s="51">
        <v>2566.59</v>
      </c>
      <c r="L77" s="62">
        <f t="shared" si="10"/>
        <v>264.05246913580248</v>
      </c>
      <c r="M77" s="61"/>
      <c r="N77" s="51">
        <v>934.03</v>
      </c>
      <c r="O77" s="62">
        <f t="shared" si="11"/>
        <v>96.093621399176953</v>
      </c>
      <c r="P77" s="50"/>
      <c r="Q77" s="51">
        <v>1632.56</v>
      </c>
      <c r="R77" s="62">
        <f t="shared" si="12"/>
        <v>167.9588477366255</v>
      </c>
      <c r="S77" s="50"/>
      <c r="T77" s="53">
        <v>5.7107373424836468E-2</v>
      </c>
      <c r="U77" s="53">
        <v>0</v>
      </c>
      <c r="V77" s="53">
        <v>2.4624476729869487E-3</v>
      </c>
      <c r="W77" s="53">
        <v>0.92639422716615094</v>
      </c>
      <c r="X77" s="53">
        <v>0</v>
      </c>
      <c r="Y77" s="53">
        <v>1.403595173602561E-2</v>
      </c>
      <c r="Z77" s="63">
        <f t="shared" si="13"/>
        <v>0.36391866250550337</v>
      </c>
      <c r="AA77" s="53">
        <v>0</v>
      </c>
      <c r="AB77" s="53">
        <v>1.4149556524721909E-3</v>
      </c>
      <c r="AC77" s="53">
        <v>0.99858504434752782</v>
      </c>
      <c r="AD77" s="55">
        <f t="shared" si="14"/>
        <v>0.63608133749449658</v>
      </c>
      <c r="AE77" s="56"/>
    </row>
    <row r="78" spans="1:31" s="29" customFormat="1" ht="20.100000000000001" customHeight="1" x14ac:dyDescent="0.3">
      <c r="A78" s="21"/>
      <c r="B78" s="57">
        <v>601</v>
      </c>
      <c r="C78" s="58">
        <v>4</v>
      </c>
      <c r="D78" s="59" t="s">
        <v>67</v>
      </c>
      <c r="E78" s="49">
        <v>35412</v>
      </c>
      <c r="F78" s="49">
        <v>3023</v>
      </c>
      <c r="G78" s="49">
        <v>7070</v>
      </c>
      <c r="H78" s="49">
        <v>75423</v>
      </c>
      <c r="I78" s="49">
        <v>78369</v>
      </c>
      <c r="J78" s="61"/>
      <c r="K78" s="51">
        <v>39633.31</v>
      </c>
      <c r="L78" s="62">
        <f t="shared" si="10"/>
        <v>505.72688180275367</v>
      </c>
      <c r="M78" s="61"/>
      <c r="N78" s="51">
        <v>13810.38</v>
      </c>
      <c r="O78" s="62">
        <f t="shared" si="11"/>
        <v>176.22248593193737</v>
      </c>
      <c r="P78" s="50"/>
      <c r="Q78" s="51">
        <v>25822.93</v>
      </c>
      <c r="R78" s="62">
        <f t="shared" si="12"/>
        <v>329.50439587081627</v>
      </c>
      <c r="S78" s="50"/>
      <c r="T78" s="53">
        <v>3.0091858442707588E-2</v>
      </c>
      <c r="U78" s="53">
        <v>0</v>
      </c>
      <c r="V78" s="53">
        <v>0.14981267713125923</v>
      </c>
      <c r="W78" s="53">
        <v>0.50787451178026966</v>
      </c>
      <c r="X78" s="53">
        <v>0.31222095264576361</v>
      </c>
      <c r="Y78" s="53">
        <v>0</v>
      </c>
      <c r="Z78" s="63">
        <f t="shared" si="13"/>
        <v>0.34845386368183734</v>
      </c>
      <c r="AA78" s="53">
        <v>0</v>
      </c>
      <c r="AB78" s="53">
        <v>6.9887499210972573E-3</v>
      </c>
      <c r="AC78" s="53">
        <v>0.99301125007890267</v>
      </c>
      <c r="AD78" s="55">
        <f t="shared" si="14"/>
        <v>0.65154613631816272</v>
      </c>
      <c r="AE78" s="56"/>
    </row>
    <row r="79" spans="1:31" s="29" customFormat="1" ht="20.100000000000001" customHeight="1" x14ac:dyDescent="0.3">
      <c r="A79" s="21"/>
      <c r="B79" s="57">
        <v>604</v>
      </c>
      <c r="C79" s="58">
        <v>7</v>
      </c>
      <c r="D79" s="59" t="s">
        <v>117</v>
      </c>
      <c r="E79" s="49">
        <v>5166</v>
      </c>
      <c r="F79" s="49">
        <v>482</v>
      </c>
      <c r="G79" s="49">
        <v>575</v>
      </c>
      <c r="H79" s="49">
        <v>12518</v>
      </c>
      <c r="I79" s="49">
        <v>12758</v>
      </c>
      <c r="J79" s="61"/>
      <c r="K79" s="51">
        <v>6342.4906624369651</v>
      </c>
      <c r="L79" s="62">
        <f t="shared" si="10"/>
        <v>497.13831810918361</v>
      </c>
      <c r="M79" s="61"/>
      <c r="N79" s="51">
        <v>2949.5585299495724</v>
      </c>
      <c r="O79" s="62">
        <f t="shared" si="11"/>
        <v>231.19286172986145</v>
      </c>
      <c r="P79" s="50">
        <v>6</v>
      </c>
      <c r="Q79" s="51">
        <v>3392.9321324873931</v>
      </c>
      <c r="R79" s="62">
        <f t="shared" si="12"/>
        <v>265.94545637932225</v>
      </c>
      <c r="S79" s="50"/>
      <c r="T79" s="53">
        <v>2.3383160327108056E-2</v>
      </c>
      <c r="U79" s="53">
        <v>0</v>
      </c>
      <c r="V79" s="53">
        <v>0.1773892583202766</v>
      </c>
      <c r="W79" s="53">
        <v>0.62357756636245409</v>
      </c>
      <c r="X79" s="53">
        <v>0.17430744119147548</v>
      </c>
      <c r="Y79" s="53">
        <v>1.3425737986856299E-3</v>
      </c>
      <c r="Z79" s="63">
        <f t="shared" si="13"/>
        <v>0.46504735866907343</v>
      </c>
      <c r="AA79" s="53">
        <v>0</v>
      </c>
      <c r="AB79" s="53">
        <v>0</v>
      </c>
      <c r="AC79" s="53">
        <v>1</v>
      </c>
      <c r="AD79" s="55">
        <f t="shared" si="14"/>
        <v>0.53495264133092668</v>
      </c>
      <c r="AE79" s="56"/>
    </row>
    <row r="80" spans="1:31" s="29" customFormat="1" ht="20.100000000000001" customHeight="1" x14ac:dyDescent="0.3">
      <c r="A80" s="21"/>
      <c r="B80" s="57">
        <v>613</v>
      </c>
      <c r="C80" s="58">
        <v>5</v>
      </c>
      <c r="D80" s="59" t="s">
        <v>74</v>
      </c>
      <c r="E80" s="49">
        <v>748</v>
      </c>
      <c r="F80" s="49">
        <v>306</v>
      </c>
      <c r="G80" s="49">
        <v>0</v>
      </c>
      <c r="H80" s="49">
        <v>2121</v>
      </c>
      <c r="I80" s="49">
        <v>2121</v>
      </c>
      <c r="J80" s="61"/>
      <c r="K80" s="51">
        <v>684.62</v>
      </c>
      <c r="L80" s="62">
        <f t="shared" si="10"/>
        <v>322.78170674210276</v>
      </c>
      <c r="M80" s="61"/>
      <c r="N80" s="51">
        <v>180.97</v>
      </c>
      <c r="O80" s="62">
        <f t="shared" si="11"/>
        <v>85.32296086751532</v>
      </c>
      <c r="P80" s="50"/>
      <c r="Q80" s="51">
        <v>503.65</v>
      </c>
      <c r="R80" s="62">
        <f t="shared" si="12"/>
        <v>237.45874587458746</v>
      </c>
      <c r="S80" s="50">
        <v>3</v>
      </c>
      <c r="T80" s="53">
        <v>6.4596341935127366E-2</v>
      </c>
      <c r="U80" s="53">
        <v>0</v>
      </c>
      <c r="V80" s="53">
        <v>6.0783555285406424E-3</v>
      </c>
      <c r="W80" s="53">
        <v>0.92932530253633205</v>
      </c>
      <c r="X80" s="53">
        <v>0</v>
      </c>
      <c r="Y80" s="53">
        <v>0</v>
      </c>
      <c r="Z80" s="63">
        <f t="shared" si="13"/>
        <v>0.26433642020390874</v>
      </c>
      <c r="AA80" s="53">
        <v>0</v>
      </c>
      <c r="AB80" s="53">
        <v>0</v>
      </c>
      <c r="AC80" s="53">
        <v>1</v>
      </c>
      <c r="AD80" s="55">
        <f t="shared" si="14"/>
        <v>0.7356635797960912</v>
      </c>
      <c r="AE80" s="56"/>
    </row>
    <row r="81" spans="1:31" s="29" customFormat="1" ht="20.100000000000001" customHeight="1" x14ac:dyDescent="0.3">
      <c r="A81" s="21"/>
      <c r="B81" s="57">
        <v>616</v>
      </c>
      <c r="C81" s="58">
        <v>8</v>
      </c>
      <c r="D81" s="59" t="s">
        <v>94</v>
      </c>
      <c r="E81" s="49">
        <v>1651</v>
      </c>
      <c r="F81" s="49">
        <v>25</v>
      </c>
      <c r="G81" s="49">
        <v>635</v>
      </c>
      <c r="H81" s="49">
        <v>2454</v>
      </c>
      <c r="I81" s="49">
        <v>2719</v>
      </c>
      <c r="J81" s="61"/>
      <c r="K81" s="51">
        <v>1045.22</v>
      </c>
      <c r="L81" s="62">
        <f t="shared" si="10"/>
        <v>384.41338727473334</v>
      </c>
      <c r="M81" s="61"/>
      <c r="N81" s="51">
        <v>330.65</v>
      </c>
      <c r="O81" s="62">
        <f t="shared" si="11"/>
        <v>121.60720853254873</v>
      </c>
      <c r="P81" s="50"/>
      <c r="Q81" s="51">
        <v>714.57</v>
      </c>
      <c r="R81" s="62">
        <f t="shared" si="12"/>
        <v>262.80617874218461</v>
      </c>
      <c r="S81" s="50"/>
      <c r="T81" s="53">
        <v>4.0889157719643125E-2</v>
      </c>
      <c r="U81" s="53">
        <v>0</v>
      </c>
      <c r="V81" s="53">
        <v>0</v>
      </c>
      <c r="W81" s="53">
        <v>0.9486466051716318</v>
      </c>
      <c r="X81" s="53">
        <v>0</v>
      </c>
      <c r="Y81" s="53">
        <v>1.0464237108725238E-2</v>
      </c>
      <c r="Z81" s="63">
        <f t="shared" si="13"/>
        <v>0.31634488433057151</v>
      </c>
      <c r="AA81" s="53">
        <v>0</v>
      </c>
      <c r="AB81" s="53">
        <v>2.379053136851533E-3</v>
      </c>
      <c r="AC81" s="53">
        <v>0.99762094686314839</v>
      </c>
      <c r="AD81" s="55">
        <f t="shared" si="14"/>
        <v>0.68365511566942849</v>
      </c>
      <c r="AE81" s="56"/>
    </row>
    <row r="82" spans="1:31" s="29" customFormat="1" ht="20.100000000000001" customHeight="1" x14ac:dyDescent="0.3">
      <c r="A82" s="21"/>
      <c r="B82" s="57">
        <v>623</v>
      </c>
      <c r="C82" s="58">
        <v>6</v>
      </c>
      <c r="D82" s="59" t="s">
        <v>51</v>
      </c>
      <c r="E82" s="49">
        <v>2319</v>
      </c>
      <c r="F82" s="49">
        <v>213</v>
      </c>
      <c r="G82" s="49">
        <v>0</v>
      </c>
      <c r="H82" s="49">
        <v>4996</v>
      </c>
      <c r="I82" s="49">
        <v>4996</v>
      </c>
      <c r="J82" s="61"/>
      <c r="K82" s="51">
        <v>2724.79</v>
      </c>
      <c r="L82" s="62">
        <f t="shared" si="10"/>
        <v>545.39431545236187</v>
      </c>
      <c r="M82" s="61"/>
      <c r="N82" s="51">
        <v>951.96</v>
      </c>
      <c r="O82" s="62">
        <f t="shared" si="11"/>
        <v>190.54443554843874</v>
      </c>
      <c r="P82" s="50"/>
      <c r="Q82" s="51">
        <v>1772.83</v>
      </c>
      <c r="R82" s="62">
        <f t="shared" si="12"/>
        <v>354.84987990392312</v>
      </c>
      <c r="S82" s="50"/>
      <c r="T82" s="53">
        <v>2.8919282322786673E-2</v>
      </c>
      <c r="U82" s="53">
        <v>0</v>
      </c>
      <c r="V82" s="53">
        <v>0.52197571326526315</v>
      </c>
      <c r="W82" s="53">
        <v>0.30232362704315308</v>
      </c>
      <c r="X82" s="53">
        <v>0.12768393629984454</v>
      </c>
      <c r="Y82" s="53">
        <v>1.9097441068952475E-2</v>
      </c>
      <c r="Z82" s="63">
        <f t="shared" si="13"/>
        <v>0.34937004319598941</v>
      </c>
      <c r="AA82" s="53">
        <v>0</v>
      </c>
      <c r="AB82" s="53">
        <v>0</v>
      </c>
      <c r="AC82" s="53">
        <v>1</v>
      </c>
      <c r="AD82" s="55">
        <f t="shared" si="14"/>
        <v>0.65062995680401059</v>
      </c>
      <c r="AE82" s="56"/>
    </row>
    <row r="83" spans="1:31" s="29" customFormat="1" ht="20.100000000000001" customHeight="1" x14ac:dyDescent="0.3">
      <c r="A83" s="21"/>
      <c r="B83" s="57">
        <v>629</v>
      </c>
      <c r="C83" s="58">
        <v>9</v>
      </c>
      <c r="D83" s="59" t="s">
        <v>41</v>
      </c>
      <c r="E83" s="49">
        <v>4154</v>
      </c>
      <c r="F83" s="49">
        <v>12</v>
      </c>
      <c r="G83" s="49">
        <v>2097</v>
      </c>
      <c r="H83" s="49">
        <v>3713</v>
      </c>
      <c r="I83" s="49">
        <v>4587</v>
      </c>
      <c r="J83" s="61"/>
      <c r="K83" s="51">
        <v>975.23423884001329</v>
      </c>
      <c r="L83" s="62">
        <f t="shared" si="10"/>
        <v>212.60829274907636</v>
      </c>
      <c r="M83" s="61"/>
      <c r="N83" s="51">
        <v>381.43339107201058</v>
      </c>
      <c r="O83" s="62">
        <f t="shared" si="11"/>
        <v>83.155306534120456</v>
      </c>
      <c r="P83" s="50">
        <v>6</v>
      </c>
      <c r="Q83" s="51">
        <v>593.80084776800265</v>
      </c>
      <c r="R83" s="62">
        <f t="shared" si="12"/>
        <v>129.4529862149559</v>
      </c>
      <c r="S83" s="50">
        <v>2</v>
      </c>
      <c r="T83" s="53">
        <v>5.3639771658421403E-2</v>
      </c>
      <c r="U83" s="53">
        <v>0</v>
      </c>
      <c r="V83" s="53">
        <v>0</v>
      </c>
      <c r="W83" s="53">
        <v>0.94636022834157851</v>
      </c>
      <c r="X83" s="53">
        <v>0</v>
      </c>
      <c r="Y83" s="53">
        <v>0</v>
      </c>
      <c r="Z83" s="63">
        <f t="shared" si="13"/>
        <v>0.39111976987775193</v>
      </c>
      <c r="AA83" s="53">
        <v>0</v>
      </c>
      <c r="AB83" s="53">
        <v>8.251924897746903E-4</v>
      </c>
      <c r="AC83" s="53">
        <v>0.99917480751022525</v>
      </c>
      <c r="AD83" s="55">
        <f t="shared" si="14"/>
        <v>0.60888023012224801</v>
      </c>
      <c r="AE83" s="56"/>
    </row>
    <row r="84" spans="1:31" s="29" customFormat="1" ht="20.100000000000001" customHeight="1" x14ac:dyDescent="0.3">
      <c r="A84" s="21"/>
      <c r="B84" s="57">
        <v>630</v>
      </c>
      <c r="C84" s="58">
        <v>9</v>
      </c>
      <c r="D84" s="59" t="s">
        <v>82</v>
      </c>
      <c r="E84" s="49">
        <v>3584</v>
      </c>
      <c r="F84" s="49">
        <v>0</v>
      </c>
      <c r="G84" s="49">
        <v>2598</v>
      </c>
      <c r="H84" s="49">
        <v>1898</v>
      </c>
      <c r="I84" s="49">
        <v>2981</v>
      </c>
      <c r="J84" s="61"/>
      <c r="K84" s="51">
        <v>982.88549339430881</v>
      </c>
      <c r="L84" s="62">
        <f t="shared" si="10"/>
        <v>329.71670358749037</v>
      </c>
      <c r="M84" s="61"/>
      <c r="N84" s="51">
        <v>519.60839471544716</v>
      </c>
      <c r="O84" s="62">
        <f t="shared" si="11"/>
        <v>174.30674093104568</v>
      </c>
      <c r="P84" s="50">
        <v>6</v>
      </c>
      <c r="Q84" s="51">
        <v>463.27709867886176</v>
      </c>
      <c r="R84" s="62">
        <f t="shared" si="12"/>
        <v>155.40996265644472</v>
      </c>
      <c r="S84" s="50">
        <v>2</v>
      </c>
      <c r="T84" s="53">
        <v>2.0130544668602215E-2</v>
      </c>
      <c r="U84" s="53">
        <v>0</v>
      </c>
      <c r="V84" s="53">
        <v>2.9252799136018512E-2</v>
      </c>
      <c r="W84" s="53">
        <v>0.95061665619537916</v>
      </c>
      <c r="X84" s="53">
        <v>0</v>
      </c>
      <c r="Y84" s="53">
        <v>0</v>
      </c>
      <c r="Z84" s="63">
        <f t="shared" si="13"/>
        <v>0.52865608273556375</v>
      </c>
      <c r="AA84" s="53">
        <v>0</v>
      </c>
      <c r="AB84" s="53">
        <v>2.2643035949574414E-2</v>
      </c>
      <c r="AC84" s="53">
        <v>0.9773569640504256</v>
      </c>
      <c r="AD84" s="55">
        <f t="shared" si="14"/>
        <v>0.47134391726443631</v>
      </c>
      <c r="AE84" s="56"/>
    </row>
    <row r="85" spans="1:31" s="29" customFormat="1" ht="20.100000000000001" customHeight="1" x14ac:dyDescent="0.3">
      <c r="A85" s="21"/>
      <c r="B85" s="57">
        <v>696</v>
      </c>
      <c r="C85" s="58">
        <v>5</v>
      </c>
      <c r="D85" s="59" t="s">
        <v>97</v>
      </c>
      <c r="E85" s="49">
        <v>2323</v>
      </c>
      <c r="F85" s="49">
        <v>200</v>
      </c>
      <c r="G85" s="49">
        <v>0</v>
      </c>
      <c r="H85" s="49">
        <v>5742</v>
      </c>
      <c r="I85" s="49">
        <v>5742</v>
      </c>
      <c r="J85" s="61"/>
      <c r="K85" s="51">
        <v>2022.92</v>
      </c>
      <c r="L85" s="62">
        <f t="shared" si="10"/>
        <v>352.30233368164403</v>
      </c>
      <c r="M85" s="61"/>
      <c r="N85" s="51">
        <v>524.15</v>
      </c>
      <c r="O85" s="62">
        <f t="shared" si="11"/>
        <v>91.283524904214559</v>
      </c>
      <c r="P85" s="50"/>
      <c r="Q85" s="51">
        <v>1498.77</v>
      </c>
      <c r="R85" s="62">
        <f t="shared" si="12"/>
        <v>261.01880877742946</v>
      </c>
      <c r="S85" s="50"/>
      <c r="T85" s="53">
        <v>6.0364399503958797E-2</v>
      </c>
      <c r="U85" s="53">
        <v>0</v>
      </c>
      <c r="V85" s="53">
        <v>3.5676810073452254E-2</v>
      </c>
      <c r="W85" s="53">
        <v>0.63638271487169706</v>
      </c>
      <c r="X85" s="53">
        <v>0.26757607555089191</v>
      </c>
      <c r="Y85" s="53">
        <v>0</v>
      </c>
      <c r="Z85" s="63">
        <f t="shared" si="13"/>
        <v>0.25910564925948626</v>
      </c>
      <c r="AA85" s="53">
        <v>0</v>
      </c>
      <c r="AB85" s="53">
        <v>0</v>
      </c>
      <c r="AC85" s="53">
        <v>1</v>
      </c>
      <c r="AD85" s="55">
        <f t="shared" si="14"/>
        <v>0.74089435074051369</v>
      </c>
      <c r="AE85" s="56"/>
    </row>
    <row r="86" spans="1:31" s="29" customFormat="1" ht="20.100000000000001" customHeight="1" x14ac:dyDescent="0.3">
      <c r="A86" s="21"/>
      <c r="B86" s="57">
        <v>709</v>
      </c>
      <c r="C86" s="58">
        <v>8</v>
      </c>
      <c r="D86" s="59" t="s">
        <v>32</v>
      </c>
      <c r="E86" s="49">
        <v>730</v>
      </c>
      <c r="F86" s="49">
        <v>0</v>
      </c>
      <c r="G86" s="49">
        <v>0</v>
      </c>
      <c r="H86" s="49">
        <v>1013</v>
      </c>
      <c r="I86" s="49">
        <v>1013</v>
      </c>
      <c r="J86" s="61"/>
      <c r="K86" s="51">
        <v>523.58000000000004</v>
      </c>
      <c r="L86" s="62">
        <f t="shared" si="10"/>
        <v>516.86080947680159</v>
      </c>
      <c r="M86" s="61"/>
      <c r="N86" s="51">
        <v>103.58</v>
      </c>
      <c r="O86" s="62">
        <f t="shared" si="11"/>
        <v>102.2507403751234</v>
      </c>
      <c r="P86" s="50"/>
      <c r="Q86" s="51">
        <v>420</v>
      </c>
      <c r="R86" s="62">
        <f t="shared" si="12"/>
        <v>414.61006910167816</v>
      </c>
      <c r="S86" s="50">
        <v>2</v>
      </c>
      <c r="T86" s="53">
        <v>5.3871403745896891E-2</v>
      </c>
      <c r="U86" s="53">
        <v>0</v>
      </c>
      <c r="V86" s="53">
        <v>0</v>
      </c>
      <c r="W86" s="53">
        <v>0.61787989959451628</v>
      </c>
      <c r="X86" s="53">
        <v>0.32824869665958678</v>
      </c>
      <c r="Y86" s="53">
        <v>0</v>
      </c>
      <c r="Z86" s="63">
        <f t="shared" si="13"/>
        <v>0.19783032201382786</v>
      </c>
      <c r="AA86" s="53">
        <v>0</v>
      </c>
      <c r="AB86" s="53">
        <v>4.7619047619047623E-3</v>
      </c>
      <c r="AC86" s="53">
        <v>0.99523809523809526</v>
      </c>
      <c r="AD86" s="55">
        <f t="shared" si="14"/>
        <v>0.80216967798617211</v>
      </c>
      <c r="AE86" s="56"/>
    </row>
    <row r="87" spans="1:31" s="29" customFormat="1" ht="20.100000000000001" customHeight="1" x14ac:dyDescent="0.3">
      <c r="A87" s="21"/>
      <c r="B87" s="57">
        <v>711</v>
      </c>
      <c r="C87" s="58">
        <v>7</v>
      </c>
      <c r="D87" s="59" t="s">
        <v>33</v>
      </c>
      <c r="E87" s="49">
        <v>1574</v>
      </c>
      <c r="F87" s="49">
        <v>370</v>
      </c>
      <c r="G87" s="49">
        <v>194</v>
      </c>
      <c r="H87" s="49">
        <v>3881</v>
      </c>
      <c r="I87" s="49">
        <v>3962</v>
      </c>
      <c r="J87" s="61"/>
      <c r="K87" s="51">
        <v>1569.25</v>
      </c>
      <c r="L87" s="62">
        <f t="shared" si="10"/>
        <v>396.07521453811205</v>
      </c>
      <c r="M87" s="61"/>
      <c r="N87" s="51">
        <v>587.27</v>
      </c>
      <c r="O87" s="62">
        <f t="shared" si="11"/>
        <v>148.22564361433621</v>
      </c>
      <c r="P87" s="50"/>
      <c r="Q87" s="51">
        <v>981.98</v>
      </c>
      <c r="R87" s="62">
        <f t="shared" si="12"/>
        <v>247.84957092377587</v>
      </c>
      <c r="S87" s="50"/>
      <c r="T87" s="53">
        <v>3.6405741822330445E-2</v>
      </c>
      <c r="U87" s="53">
        <v>0</v>
      </c>
      <c r="V87" s="53">
        <v>0</v>
      </c>
      <c r="W87" s="53">
        <v>0.94004461321027799</v>
      </c>
      <c r="X87" s="53">
        <v>0</v>
      </c>
      <c r="Y87" s="53">
        <v>2.3549644967391491E-2</v>
      </c>
      <c r="Z87" s="63">
        <f t="shared" si="13"/>
        <v>0.37423610004779351</v>
      </c>
      <c r="AA87" s="53">
        <v>0</v>
      </c>
      <c r="AB87" s="53">
        <v>8.859650909387156E-4</v>
      </c>
      <c r="AC87" s="53">
        <v>0.99911403490906125</v>
      </c>
      <c r="AD87" s="55">
        <f t="shared" si="14"/>
        <v>0.62576389995220649</v>
      </c>
      <c r="AE87" s="56"/>
    </row>
    <row r="88" spans="1:31" s="29" customFormat="1" ht="20.100000000000001" customHeight="1" x14ac:dyDescent="0.3">
      <c r="A88" s="21"/>
      <c r="B88" s="57">
        <v>712</v>
      </c>
      <c r="C88" s="58">
        <v>7</v>
      </c>
      <c r="D88" s="59" t="s">
        <v>35</v>
      </c>
      <c r="E88" s="49">
        <v>3391</v>
      </c>
      <c r="F88" s="49">
        <v>0</v>
      </c>
      <c r="G88" s="49">
        <v>252</v>
      </c>
      <c r="H88" s="49">
        <v>7013</v>
      </c>
      <c r="I88" s="49">
        <v>7118</v>
      </c>
      <c r="J88" s="61"/>
      <c r="K88" s="51">
        <v>3505.41</v>
      </c>
      <c r="L88" s="62">
        <f t="shared" si="10"/>
        <v>492.47119977521777</v>
      </c>
      <c r="M88" s="61"/>
      <c r="N88" s="51">
        <v>966.85</v>
      </c>
      <c r="O88" s="62">
        <f t="shared" si="11"/>
        <v>135.8316942961506</v>
      </c>
      <c r="P88" s="50"/>
      <c r="Q88" s="51">
        <v>2538.56</v>
      </c>
      <c r="R88" s="62">
        <f t="shared" si="12"/>
        <v>356.63950547906717</v>
      </c>
      <c r="S88" s="50"/>
      <c r="T88" s="53">
        <v>3.9964834255572221E-2</v>
      </c>
      <c r="U88" s="53">
        <v>0</v>
      </c>
      <c r="V88" s="53">
        <v>6.6401199772456954E-2</v>
      </c>
      <c r="W88" s="53">
        <v>0.88127424109220653</v>
      </c>
      <c r="X88" s="53">
        <v>0</v>
      </c>
      <c r="Y88" s="53">
        <v>1.2359724879764182E-2</v>
      </c>
      <c r="Z88" s="63">
        <f t="shared" si="13"/>
        <v>0.27581652360208936</v>
      </c>
      <c r="AA88" s="53">
        <v>0</v>
      </c>
      <c r="AB88" s="53">
        <v>9.5723559813437544E-4</v>
      </c>
      <c r="AC88" s="53">
        <v>0.99904276440186568</v>
      </c>
      <c r="AD88" s="55">
        <f t="shared" si="14"/>
        <v>0.7241834763979107</v>
      </c>
      <c r="AE88" s="56"/>
    </row>
    <row r="89" spans="1:31" s="29" customFormat="1" ht="20.100000000000001" customHeight="1" x14ac:dyDescent="0.3">
      <c r="A89" s="21"/>
      <c r="B89" s="57">
        <v>736</v>
      </c>
      <c r="C89" s="58">
        <v>7</v>
      </c>
      <c r="D89" s="59" t="s">
        <v>71</v>
      </c>
      <c r="E89" s="49">
        <v>1467</v>
      </c>
      <c r="F89" s="49">
        <v>23</v>
      </c>
      <c r="G89" s="49">
        <v>0</v>
      </c>
      <c r="H89" s="49">
        <v>2961</v>
      </c>
      <c r="I89" s="49">
        <v>2961</v>
      </c>
      <c r="J89" s="61"/>
      <c r="K89" s="51">
        <v>1383.94</v>
      </c>
      <c r="L89" s="62">
        <f t="shared" si="10"/>
        <v>467.38939547450184</v>
      </c>
      <c r="M89" s="61"/>
      <c r="N89" s="51">
        <v>296.56</v>
      </c>
      <c r="O89" s="62">
        <f t="shared" si="11"/>
        <v>100.15535292131037</v>
      </c>
      <c r="P89" s="50"/>
      <c r="Q89" s="51">
        <v>1087.3800000000001</v>
      </c>
      <c r="R89" s="62">
        <f t="shared" si="12"/>
        <v>367.2340425531915</v>
      </c>
      <c r="S89" s="50"/>
      <c r="T89" s="53">
        <v>5.5031022390072834E-2</v>
      </c>
      <c r="U89" s="53">
        <v>0</v>
      </c>
      <c r="V89" s="53">
        <v>1.416239546803345E-2</v>
      </c>
      <c r="W89" s="53">
        <v>0.73054356622605887</v>
      </c>
      <c r="X89" s="53">
        <v>0.16074318856217967</v>
      </c>
      <c r="Y89" s="53">
        <v>3.9519827353655251E-2</v>
      </c>
      <c r="Z89" s="63">
        <f t="shared" si="13"/>
        <v>0.21428674653525442</v>
      </c>
      <c r="AA89" s="53">
        <v>0</v>
      </c>
      <c r="AB89" s="53">
        <v>0</v>
      </c>
      <c r="AC89" s="53">
        <v>1</v>
      </c>
      <c r="AD89" s="55">
        <f t="shared" si="14"/>
        <v>0.78571325346474563</v>
      </c>
      <c r="AE89" s="56"/>
    </row>
    <row r="90" spans="1:31" s="29" customFormat="1" ht="20.100000000000001" customHeight="1" x14ac:dyDescent="0.3">
      <c r="A90" s="21"/>
      <c r="B90" s="57">
        <v>757</v>
      </c>
      <c r="C90" s="58">
        <v>7</v>
      </c>
      <c r="D90" s="59" t="s">
        <v>47</v>
      </c>
      <c r="E90" s="49">
        <v>3731</v>
      </c>
      <c r="F90" s="49">
        <v>24</v>
      </c>
      <c r="G90" s="49">
        <v>510</v>
      </c>
      <c r="H90" s="49">
        <v>7773</v>
      </c>
      <c r="I90" s="49">
        <v>7986</v>
      </c>
      <c r="J90" s="61"/>
      <c r="K90" s="51">
        <v>3936.51</v>
      </c>
      <c r="L90" s="62">
        <f t="shared" si="10"/>
        <v>492.92637114951162</v>
      </c>
      <c r="M90" s="61"/>
      <c r="N90" s="51">
        <v>1068.26</v>
      </c>
      <c r="O90" s="62">
        <f t="shared" si="11"/>
        <v>133.76659153518656</v>
      </c>
      <c r="P90" s="50"/>
      <c r="Q90" s="51">
        <v>2868.25</v>
      </c>
      <c r="R90" s="62">
        <f t="shared" si="12"/>
        <v>359.15977961432509</v>
      </c>
      <c r="S90" s="50"/>
      <c r="T90" s="53">
        <v>4.0093235729129609E-2</v>
      </c>
      <c r="U90" s="53">
        <v>4.6805084904424019E-3</v>
      </c>
      <c r="V90" s="53">
        <v>0.28293673824724319</v>
      </c>
      <c r="W90" s="53">
        <v>0.61987718345721088</v>
      </c>
      <c r="X90" s="53">
        <v>3.9653267931028024E-2</v>
      </c>
      <c r="Y90" s="53">
        <v>1.2759066144945987E-2</v>
      </c>
      <c r="Z90" s="63">
        <f t="shared" si="13"/>
        <v>0.27137235774836083</v>
      </c>
      <c r="AA90" s="53">
        <v>0</v>
      </c>
      <c r="AB90" s="53">
        <v>9.622592172927743E-4</v>
      </c>
      <c r="AC90" s="53">
        <v>0.99903774078270713</v>
      </c>
      <c r="AD90" s="55">
        <f t="shared" si="14"/>
        <v>0.72862764225163912</v>
      </c>
      <c r="AE90" s="56"/>
    </row>
    <row r="91" spans="1:31" s="29" customFormat="1" ht="20.100000000000001" customHeight="1" x14ac:dyDescent="0.3">
      <c r="A91" s="21"/>
      <c r="B91" s="57">
        <v>760</v>
      </c>
      <c r="C91" s="58">
        <v>4</v>
      </c>
      <c r="D91" s="59" t="s">
        <v>48</v>
      </c>
      <c r="E91" s="49">
        <v>23053</v>
      </c>
      <c r="F91" s="49">
        <v>1504</v>
      </c>
      <c r="G91" s="49">
        <v>26</v>
      </c>
      <c r="H91" s="49">
        <v>63550</v>
      </c>
      <c r="I91" s="49">
        <v>63561</v>
      </c>
      <c r="J91" s="61"/>
      <c r="K91" s="51">
        <v>22249.35</v>
      </c>
      <c r="L91" s="62">
        <f t="shared" si="10"/>
        <v>350.0471987539529</v>
      </c>
      <c r="M91" s="61"/>
      <c r="N91" s="51">
        <v>12321.16</v>
      </c>
      <c r="O91" s="62">
        <f t="shared" si="11"/>
        <v>193.8477997514199</v>
      </c>
      <c r="P91" s="50"/>
      <c r="Q91" s="51">
        <v>9928.19</v>
      </c>
      <c r="R91" s="62">
        <f t="shared" si="12"/>
        <v>156.199399002533</v>
      </c>
      <c r="S91" s="50"/>
      <c r="T91" s="53">
        <v>2.8419402069285688E-2</v>
      </c>
      <c r="U91" s="53">
        <v>0</v>
      </c>
      <c r="V91" s="53">
        <v>3.3554470520632797E-2</v>
      </c>
      <c r="W91" s="53">
        <v>0.43015511526512118</v>
      </c>
      <c r="X91" s="53">
        <v>0.50285200419441034</v>
      </c>
      <c r="Y91" s="53">
        <v>5.0190079505501107E-3</v>
      </c>
      <c r="Z91" s="63">
        <f t="shared" si="13"/>
        <v>0.55377617773103482</v>
      </c>
      <c r="AA91" s="53">
        <v>0</v>
      </c>
      <c r="AB91" s="53">
        <v>3.2745142870956334E-3</v>
      </c>
      <c r="AC91" s="53">
        <v>0.99672548571290431</v>
      </c>
      <c r="AD91" s="55">
        <f t="shared" si="14"/>
        <v>0.44622382226896523</v>
      </c>
      <c r="AE91" s="56"/>
    </row>
    <row r="92" spans="1:31" s="29" customFormat="1" ht="20.100000000000001" customHeight="1" x14ac:dyDescent="0.3">
      <c r="A92" s="21"/>
      <c r="B92" s="57">
        <v>764</v>
      </c>
      <c r="C92" s="58">
        <v>8</v>
      </c>
      <c r="D92" s="59" t="s">
        <v>50</v>
      </c>
      <c r="E92" s="49">
        <v>554</v>
      </c>
      <c r="F92" s="49">
        <v>68</v>
      </c>
      <c r="G92" s="49">
        <v>0</v>
      </c>
      <c r="H92" s="49">
        <v>1333</v>
      </c>
      <c r="I92" s="49">
        <v>1333</v>
      </c>
      <c r="J92" s="61"/>
      <c r="K92" s="51">
        <v>374.57</v>
      </c>
      <c r="L92" s="62">
        <f t="shared" si="10"/>
        <v>280.99774943735935</v>
      </c>
      <c r="M92" s="61"/>
      <c r="N92" s="51">
        <v>29.87</v>
      </c>
      <c r="O92" s="62">
        <f t="shared" si="11"/>
        <v>22.408102025506377</v>
      </c>
      <c r="P92" s="50"/>
      <c r="Q92" s="51">
        <v>344.7</v>
      </c>
      <c r="R92" s="62">
        <f t="shared" si="12"/>
        <v>258.58964741185298</v>
      </c>
      <c r="S92" s="50">
        <v>3</v>
      </c>
      <c r="T92" s="53">
        <v>0.24573150318044859</v>
      </c>
      <c r="U92" s="53">
        <v>0</v>
      </c>
      <c r="V92" s="53">
        <v>0.1004352192835621</v>
      </c>
      <c r="W92" s="53">
        <v>0.6538332775359893</v>
      </c>
      <c r="X92" s="53">
        <v>0</v>
      </c>
      <c r="Y92" s="53">
        <v>0</v>
      </c>
      <c r="Z92" s="63">
        <f t="shared" si="13"/>
        <v>7.9744774007528635E-2</v>
      </c>
      <c r="AA92" s="53">
        <v>0</v>
      </c>
      <c r="AB92" s="53">
        <v>0</v>
      </c>
      <c r="AC92" s="53">
        <v>1</v>
      </c>
      <c r="AD92" s="55">
        <f t="shared" si="14"/>
        <v>0.92025522599247134</v>
      </c>
      <c r="AE92" s="56"/>
    </row>
    <row r="93" spans="1:31" s="29" customFormat="1" ht="20.100000000000001" customHeight="1" x14ac:dyDescent="0.3">
      <c r="A93" s="21"/>
      <c r="B93" s="57">
        <v>775</v>
      </c>
      <c r="C93" s="58">
        <v>8</v>
      </c>
      <c r="D93" s="59" t="s">
        <v>148</v>
      </c>
      <c r="E93" s="49">
        <v>2083</v>
      </c>
      <c r="F93" s="49">
        <v>15</v>
      </c>
      <c r="G93" s="49">
        <v>863</v>
      </c>
      <c r="H93" s="49">
        <v>2662</v>
      </c>
      <c r="I93" s="49">
        <v>3022</v>
      </c>
      <c r="J93" s="61"/>
      <c r="K93" s="51">
        <v>1041.98</v>
      </c>
      <c r="L93" s="62">
        <f t="shared" si="10"/>
        <v>344.79814692256781</v>
      </c>
      <c r="M93" s="61"/>
      <c r="N93" s="51">
        <v>187.63</v>
      </c>
      <c r="O93" s="62">
        <f t="shared" si="11"/>
        <v>62.088021178027795</v>
      </c>
      <c r="P93" s="50"/>
      <c r="Q93" s="51">
        <v>854.35</v>
      </c>
      <c r="R93" s="62">
        <f t="shared" si="12"/>
        <v>282.71012574454005</v>
      </c>
      <c r="S93" s="50">
        <v>3</v>
      </c>
      <c r="T93" s="53">
        <v>7.8185791184778558E-2</v>
      </c>
      <c r="U93" s="53">
        <v>0</v>
      </c>
      <c r="V93" s="53">
        <v>0</v>
      </c>
      <c r="W93" s="53">
        <v>0.92181420881522147</v>
      </c>
      <c r="X93" s="53">
        <v>0</v>
      </c>
      <c r="Y93" s="53">
        <v>0</v>
      </c>
      <c r="Z93" s="63">
        <f t="shared" si="13"/>
        <v>0.18007063475306628</v>
      </c>
      <c r="AA93" s="53">
        <v>0</v>
      </c>
      <c r="AB93" s="53">
        <v>0</v>
      </c>
      <c r="AC93" s="53">
        <v>1</v>
      </c>
      <c r="AD93" s="55">
        <f t="shared" si="14"/>
        <v>0.81992936524693372</v>
      </c>
      <c r="AE93" s="56"/>
    </row>
    <row r="94" spans="1:31" s="29" customFormat="1" ht="20.100000000000001" customHeight="1" x14ac:dyDescent="0.3">
      <c r="A94" s="21"/>
      <c r="B94" s="57">
        <v>786</v>
      </c>
      <c r="C94" s="58">
        <v>7</v>
      </c>
      <c r="D94" s="59" t="s">
        <v>60</v>
      </c>
      <c r="E94" s="49">
        <v>19623</v>
      </c>
      <c r="F94" s="49">
        <v>1307</v>
      </c>
      <c r="G94" s="49">
        <v>2051</v>
      </c>
      <c r="H94" s="49">
        <v>45608</v>
      </c>
      <c r="I94" s="49">
        <v>46463</v>
      </c>
      <c r="J94" s="61"/>
      <c r="K94" s="51">
        <v>20569.759999999998</v>
      </c>
      <c r="L94" s="62">
        <f t="shared" si="10"/>
        <v>442.71269612379746</v>
      </c>
      <c r="M94" s="61"/>
      <c r="N94" s="51">
        <v>5888.22</v>
      </c>
      <c r="O94" s="62">
        <f t="shared" si="11"/>
        <v>126.7292254051611</v>
      </c>
      <c r="P94" s="50"/>
      <c r="Q94" s="51">
        <v>14681.54</v>
      </c>
      <c r="R94" s="62">
        <f t="shared" si="12"/>
        <v>315.98347071863634</v>
      </c>
      <c r="S94" s="50"/>
      <c r="T94" s="53">
        <v>4.2678432531393189E-2</v>
      </c>
      <c r="U94" s="53">
        <v>0</v>
      </c>
      <c r="V94" s="53">
        <v>0.13975870466796417</v>
      </c>
      <c r="W94" s="53">
        <v>0.66024027634837013</v>
      </c>
      <c r="X94" s="53">
        <v>0.15732258645227251</v>
      </c>
      <c r="Y94" s="53">
        <v>0</v>
      </c>
      <c r="Z94" s="63">
        <f t="shared" si="13"/>
        <v>0.28625613521985677</v>
      </c>
      <c r="AA94" s="53">
        <v>0</v>
      </c>
      <c r="AB94" s="53">
        <v>4.0554328769325286E-3</v>
      </c>
      <c r="AC94" s="53">
        <v>0.99594456712306745</v>
      </c>
      <c r="AD94" s="55">
        <f t="shared" si="14"/>
        <v>0.7137438647801434</v>
      </c>
      <c r="AE94" s="56"/>
    </row>
    <row r="95" spans="1:31" s="29" customFormat="1" ht="20.100000000000001" customHeight="1" x14ac:dyDescent="0.3">
      <c r="A95" s="21"/>
      <c r="B95" s="57">
        <v>797</v>
      </c>
      <c r="C95" s="58">
        <v>8</v>
      </c>
      <c r="D95" s="59" t="s">
        <v>66</v>
      </c>
      <c r="E95" s="49">
        <v>445</v>
      </c>
      <c r="F95" s="49">
        <v>0</v>
      </c>
      <c r="G95" s="49">
        <v>221</v>
      </c>
      <c r="H95" s="49">
        <v>478</v>
      </c>
      <c r="I95" s="49">
        <v>570</v>
      </c>
      <c r="J95" s="61"/>
      <c r="K95" s="51">
        <v>177.97</v>
      </c>
      <c r="L95" s="62">
        <f t="shared" si="10"/>
        <v>312.22807017543857</v>
      </c>
      <c r="M95" s="61"/>
      <c r="N95" s="51">
        <v>28.2</v>
      </c>
      <c r="O95" s="62">
        <f t="shared" si="11"/>
        <v>49.473684210526315</v>
      </c>
      <c r="P95" s="50"/>
      <c r="Q95" s="51">
        <v>149.77000000000001</v>
      </c>
      <c r="R95" s="62">
        <f t="shared" si="12"/>
        <v>262.75438596491227</v>
      </c>
      <c r="S95" s="50">
        <v>3</v>
      </c>
      <c r="T95" s="53">
        <v>9.3262411347517726E-2</v>
      </c>
      <c r="U95" s="53">
        <v>0</v>
      </c>
      <c r="V95" s="53">
        <v>0</v>
      </c>
      <c r="W95" s="53">
        <v>0.90673758865248233</v>
      </c>
      <c r="X95" s="53">
        <v>0</v>
      </c>
      <c r="Y95" s="53">
        <v>0</v>
      </c>
      <c r="Z95" s="63">
        <f t="shared" si="13"/>
        <v>0.15845367196718549</v>
      </c>
      <c r="AA95" s="53">
        <v>0</v>
      </c>
      <c r="AB95" s="53">
        <v>3.7390665687387328E-3</v>
      </c>
      <c r="AC95" s="53">
        <v>0.99626093343126121</v>
      </c>
      <c r="AD95" s="55">
        <f t="shared" si="14"/>
        <v>0.84154632803281459</v>
      </c>
      <c r="AE95" s="56"/>
    </row>
    <row r="96" spans="1:31" s="29" customFormat="1" ht="20.100000000000001" customHeight="1" x14ac:dyDescent="0.3">
      <c r="A96" s="21"/>
      <c r="B96" s="57">
        <v>830</v>
      </c>
      <c r="C96" s="58">
        <v>9</v>
      </c>
      <c r="D96" s="59" t="s">
        <v>72</v>
      </c>
      <c r="E96" s="49">
        <v>541</v>
      </c>
      <c r="F96" s="49">
        <v>0</v>
      </c>
      <c r="G96" s="49">
        <v>383</v>
      </c>
      <c r="H96" s="49">
        <v>346</v>
      </c>
      <c r="I96" s="49">
        <v>506</v>
      </c>
      <c r="J96" s="61"/>
      <c r="K96" s="51">
        <v>122.23</v>
      </c>
      <c r="L96" s="62">
        <f t="shared" si="10"/>
        <v>241.56126482213438</v>
      </c>
      <c r="M96" s="61"/>
      <c r="N96" s="51">
        <v>43.25</v>
      </c>
      <c r="O96" s="62">
        <f t="shared" si="11"/>
        <v>85.474308300395251</v>
      </c>
      <c r="P96" s="50"/>
      <c r="Q96" s="51">
        <v>78.98</v>
      </c>
      <c r="R96" s="62">
        <f t="shared" si="12"/>
        <v>156.08695652173913</v>
      </c>
      <c r="S96" s="50"/>
      <c r="T96" s="53">
        <v>4.4161849710982658E-2</v>
      </c>
      <c r="U96" s="53">
        <v>0</v>
      </c>
      <c r="V96" s="53">
        <v>0</v>
      </c>
      <c r="W96" s="53">
        <v>0.95583815028901742</v>
      </c>
      <c r="X96" s="53">
        <v>0</v>
      </c>
      <c r="Y96" s="53">
        <v>0</v>
      </c>
      <c r="Z96" s="63">
        <f t="shared" si="13"/>
        <v>0.35384111920150535</v>
      </c>
      <c r="AA96" s="53">
        <v>0</v>
      </c>
      <c r="AB96" s="53">
        <v>0</v>
      </c>
      <c r="AC96" s="53">
        <v>1</v>
      </c>
      <c r="AD96" s="55">
        <f t="shared" si="14"/>
        <v>0.64615888079849471</v>
      </c>
      <c r="AE96" s="56"/>
    </row>
    <row r="97" spans="1:31" s="29" customFormat="1" ht="20.100000000000001" customHeight="1" x14ac:dyDescent="0.3">
      <c r="A97" s="21"/>
      <c r="B97" s="57">
        <v>873</v>
      </c>
      <c r="C97" s="58">
        <v>8</v>
      </c>
      <c r="D97" s="59" t="s">
        <v>86</v>
      </c>
      <c r="E97" s="49">
        <v>2369</v>
      </c>
      <c r="F97" s="49">
        <v>51</v>
      </c>
      <c r="G97" s="49">
        <v>2</v>
      </c>
      <c r="H97" s="49">
        <v>5061</v>
      </c>
      <c r="I97" s="49">
        <v>5062</v>
      </c>
      <c r="J97" s="61"/>
      <c r="K97" s="51">
        <v>1542.85</v>
      </c>
      <c r="L97" s="62">
        <f t="shared" si="10"/>
        <v>304.79059660213352</v>
      </c>
      <c r="M97" s="61"/>
      <c r="N97" s="51">
        <v>226.71</v>
      </c>
      <c r="O97" s="62">
        <f t="shared" si="11"/>
        <v>44.786645594626627</v>
      </c>
      <c r="P97" s="50"/>
      <c r="Q97" s="51">
        <v>1316.14</v>
      </c>
      <c r="R97" s="62">
        <f t="shared" si="12"/>
        <v>260.00395100750694</v>
      </c>
      <c r="S97" s="50">
        <v>3</v>
      </c>
      <c r="T97" s="53">
        <v>0.12302059900313175</v>
      </c>
      <c r="U97" s="53">
        <v>0</v>
      </c>
      <c r="V97" s="53">
        <v>0</v>
      </c>
      <c r="W97" s="53">
        <v>0.87697940099686822</v>
      </c>
      <c r="X97" s="53">
        <v>0</v>
      </c>
      <c r="Y97" s="53">
        <v>0</v>
      </c>
      <c r="Z97" s="63">
        <f t="shared" si="13"/>
        <v>0.14694234695531</v>
      </c>
      <c r="AA97" s="53">
        <v>0</v>
      </c>
      <c r="AB97" s="53">
        <v>0</v>
      </c>
      <c r="AC97" s="53">
        <v>1</v>
      </c>
      <c r="AD97" s="55">
        <f t="shared" si="14"/>
        <v>0.85305765304469017</v>
      </c>
      <c r="AE97" s="56"/>
    </row>
    <row r="98" spans="1:31" s="29" customFormat="1" ht="20.100000000000001" customHeight="1" x14ac:dyDescent="0.3">
      <c r="A98" s="21"/>
      <c r="B98" s="57">
        <v>878</v>
      </c>
      <c r="C98" s="58">
        <v>4</v>
      </c>
      <c r="D98" s="59" t="s">
        <v>92</v>
      </c>
      <c r="E98" s="49">
        <v>44985</v>
      </c>
      <c r="F98" s="49">
        <v>3343</v>
      </c>
      <c r="G98" s="49">
        <v>585</v>
      </c>
      <c r="H98" s="49">
        <v>110862</v>
      </c>
      <c r="I98" s="49">
        <v>111106</v>
      </c>
      <c r="J98" s="61"/>
      <c r="K98" s="51">
        <v>48545.218083781248</v>
      </c>
      <c r="L98" s="62">
        <f t="shared" si="10"/>
        <v>436.92706139885559</v>
      </c>
      <c r="M98" s="61"/>
      <c r="N98" s="51">
        <v>24460.911371214061</v>
      </c>
      <c r="O98" s="62">
        <f t="shared" si="11"/>
        <v>220.15832962408928</v>
      </c>
      <c r="P98" s="50">
        <v>5</v>
      </c>
      <c r="Q98" s="51">
        <v>24084.306712567191</v>
      </c>
      <c r="R98" s="62">
        <f t="shared" si="12"/>
        <v>216.76873177476637</v>
      </c>
      <c r="S98" s="50">
        <v>1</v>
      </c>
      <c r="T98" s="53">
        <v>2.4972495535013333E-2</v>
      </c>
      <c r="U98" s="53">
        <v>0</v>
      </c>
      <c r="V98" s="53">
        <v>8.4080268669806391E-2</v>
      </c>
      <c r="W98" s="53">
        <v>0.40711565684830558</v>
      </c>
      <c r="X98" s="53">
        <v>0.47560621085054233</v>
      </c>
      <c r="Y98" s="53">
        <v>8.2253680963324579E-3</v>
      </c>
      <c r="Z98" s="63">
        <f t="shared" si="13"/>
        <v>0.5038789058275206</v>
      </c>
      <c r="AA98" s="53">
        <v>0</v>
      </c>
      <c r="AB98" s="53">
        <v>1.9597823829145575E-3</v>
      </c>
      <c r="AC98" s="53">
        <v>0.99804021761708539</v>
      </c>
      <c r="AD98" s="55">
        <f t="shared" si="14"/>
        <v>0.49612109417247952</v>
      </c>
      <c r="AE98" s="56"/>
    </row>
    <row r="99" spans="1:31" s="29" customFormat="1" ht="20.100000000000001" customHeight="1" x14ac:dyDescent="0.3">
      <c r="A99" s="21"/>
      <c r="B99" s="57">
        <v>906</v>
      </c>
      <c r="C99" s="58">
        <v>6</v>
      </c>
      <c r="D99" s="59" t="s">
        <v>104</v>
      </c>
      <c r="E99" s="49">
        <v>2311</v>
      </c>
      <c r="F99" s="49">
        <v>194</v>
      </c>
      <c r="G99" s="49">
        <v>162</v>
      </c>
      <c r="H99" s="49">
        <v>5272</v>
      </c>
      <c r="I99" s="49">
        <v>5340</v>
      </c>
      <c r="J99" s="61"/>
      <c r="K99" s="51">
        <v>1775.44</v>
      </c>
      <c r="L99" s="62">
        <f t="shared" si="10"/>
        <v>332.47940074906364</v>
      </c>
      <c r="M99" s="61"/>
      <c r="N99" s="51">
        <v>654.71</v>
      </c>
      <c r="O99" s="62">
        <f t="shared" si="11"/>
        <v>122.60486891385767</v>
      </c>
      <c r="P99" s="50"/>
      <c r="Q99" s="51">
        <v>1120.73</v>
      </c>
      <c r="R99" s="62">
        <f t="shared" si="12"/>
        <v>209.874531835206</v>
      </c>
      <c r="S99" s="50"/>
      <c r="T99" s="53">
        <v>4.437079012081685E-2</v>
      </c>
      <c r="U99" s="53">
        <v>0</v>
      </c>
      <c r="V99" s="53">
        <v>9.8516900612484921E-3</v>
      </c>
      <c r="W99" s="53">
        <v>0.60284706205801042</v>
      </c>
      <c r="X99" s="53">
        <v>0.33488109239205144</v>
      </c>
      <c r="Y99" s="53">
        <v>8.0493653678727975E-3</v>
      </c>
      <c r="Z99" s="63">
        <f t="shared" si="13"/>
        <v>0.36875929347091424</v>
      </c>
      <c r="AA99" s="53">
        <v>0</v>
      </c>
      <c r="AB99" s="53">
        <v>1.1778037529110491E-3</v>
      </c>
      <c r="AC99" s="53">
        <v>0.99882219624708901</v>
      </c>
      <c r="AD99" s="55">
        <f t="shared" si="14"/>
        <v>0.6312407065290857</v>
      </c>
      <c r="AE99" s="56"/>
    </row>
    <row r="100" spans="1:31" s="29" customFormat="1" ht="20.100000000000001" customHeight="1" x14ac:dyDescent="0.3">
      <c r="A100" s="21"/>
      <c r="B100" s="57">
        <v>922</v>
      </c>
      <c r="C100" s="58">
        <v>8</v>
      </c>
      <c r="D100" s="59" t="s">
        <v>149</v>
      </c>
      <c r="E100" s="49">
        <v>1080</v>
      </c>
      <c r="F100" s="49">
        <v>6</v>
      </c>
      <c r="G100" s="49">
        <v>339</v>
      </c>
      <c r="H100" s="49">
        <v>1743</v>
      </c>
      <c r="I100" s="49">
        <v>1884</v>
      </c>
      <c r="J100" s="61"/>
      <c r="K100" s="51">
        <v>676.67</v>
      </c>
      <c r="L100" s="62">
        <f t="shared" si="10"/>
        <v>359.16666666666669</v>
      </c>
      <c r="M100" s="61"/>
      <c r="N100" s="51">
        <v>51.04</v>
      </c>
      <c r="O100" s="62">
        <f t="shared" si="11"/>
        <v>27.091295116772823</v>
      </c>
      <c r="P100" s="50"/>
      <c r="Q100" s="51">
        <v>625.63</v>
      </c>
      <c r="R100" s="62">
        <f t="shared" si="12"/>
        <v>332.07537154989382</v>
      </c>
      <c r="S100" s="50">
        <v>3</v>
      </c>
      <c r="T100" s="53">
        <v>0.18808777429467086</v>
      </c>
      <c r="U100" s="53">
        <v>0</v>
      </c>
      <c r="V100" s="53">
        <v>0</v>
      </c>
      <c r="W100" s="53">
        <v>0.81191222570532917</v>
      </c>
      <c r="X100" s="53">
        <v>0</v>
      </c>
      <c r="Y100" s="53">
        <v>0</v>
      </c>
      <c r="Z100" s="63">
        <f t="shared" si="13"/>
        <v>7.5428199861084427E-2</v>
      </c>
      <c r="AA100" s="53">
        <v>0</v>
      </c>
      <c r="AB100" s="53">
        <v>0</v>
      </c>
      <c r="AC100" s="53">
        <v>1</v>
      </c>
      <c r="AD100" s="55">
        <f t="shared" si="14"/>
        <v>0.9245718001389156</v>
      </c>
      <c r="AE100" s="56"/>
    </row>
    <row r="101" spans="1:31" s="29" customFormat="1" ht="20.100000000000001" customHeight="1" x14ac:dyDescent="0.3">
      <c r="A101" s="21"/>
      <c r="B101" s="57">
        <v>923</v>
      </c>
      <c r="C101" s="58">
        <v>5</v>
      </c>
      <c r="D101" s="59" t="s">
        <v>110</v>
      </c>
      <c r="E101" s="49">
        <v>486</v>
      </c>
      <c r="F101" s="49">
        <v>26</v>
      </c>
      <c r="G101" s="49">
        <v>18</v>
      </c>
      <c r="H101" s="49">
        <v>960</v>
      </c>
      <c r="I101" s="49">
        <v>968</v>
      </c>
      <c r="J101" s="61"/>
      <c r="K101" s="51">
        <v>159.6</v>
      </c>
      <c r="L101" s="62">
        <f t="shared" si="10"/>
        <v>164.87603305785123</v>
      </c>
      <c r="M101" s="61"/>
      <c r="N101" s="51">
        <v>56.59</v>
      </c>
      <c r="O101" s="62">
        <f t="shared" si="11"/>
        <v>58.460743801652896</v>
      </c>
      <c r="P101" s="50"/>
      <c r="Q101" s="51">
        <v>103.01</v>
      </c>
      <c r="R101" s="62">
        <f t="shared" si="12"/>
        <v>106.41528925619835</v>
      </c>
      <c r="S101" s="50">
        <v>4</v>
      </c>
      <c r="T101" s="53">
        <v>9.3479413323908814E-2</v>
      </c>
      <c r="U101" s="53">
        <v>0</v>
      </c>
      <c r="V101" s="53">
        <v>0</v>
      </c>
      <c r="W101" s="53">
        <v>0.90652058667609103</v>
      </c>
      <c r="X101" s="53">
        <v>0</v>
      </c>
      <c r="Y101" s="53">
        <v>0</v>
      </c>
      <c r="Z101" s="63">
        <f t="shared" si="13"/>
        <v>0.35457393483709276</v>
      </c>
      <c r="AA101" s="53">
        <v>0</v>
      </c>
      <c r="AB101" s="53">
        <v>0</v>
      </c>
      <c r="AC101" s="53">
        <v>1</v>
      </c>
      <c r="AD101" s="55">
        <f t="shared" si="14"/>
        <v>0.64542606516290735</v>
      </c>
      <c r="AE101" s="56"/>
    </row>
    <row r="102" spans="1:31" s="29" customFormat="1" ht="20.100000000000001" customHeight="1" x14ac:dyDescent="0.3">
      <c r="A102" s="21"/>
      <c r="B102" s="57">
        <v>952</v>
      </c>
      <c r="C102" s="58">
        <v>9</v>
      </c>
      <c r="D102" s="59" t="s">
        <v>150</v>
      </c>
      <c r="E102" s="49">
        <v>791</v>
      </c>
      <c r="F102" s="49">
        <v>0</v>
      </c>
      <c r="G102" s="49">
        <v>479</v>
      </c>
      <c r="H102" s="49">
        <v>670</v>
      </c>
      <c r="I102" s="49">
        <v>870</v>
      </c>
      <c r="J102" s="61"/>
      <c r="K102" s="51">
        <v>226.88759925677164</v>
      </c>
      <c r="L102" s="62">
        <f t="shared" si="10"/>
        <v>260.79034397330076</v>
      </c>
      <c r="M102" s="61"/>
      <c r="N102" s="51">
        <v>101.33007940541731</v>
      </c>
      <c r="O102" s="62">
        <f t="shared" si="11"/>
        <v>116.47135563841069</v>
      </c>
      <c r="P102" s="50">
        <v>6</v>
      </c>
      <c r="Q102" s="51">
        <v>125.55751985135433</v>
      </c>
      <c r="R102" s="62">
        <f t="shared" si="12"/>
        <v>144.31898833489004</v>
      </c>
      <c r="S102" s="50"/>
      <c r="T102" s="53">
        <v>3.641564303168527E-2</v>
      </c>
      <c r="U102" s="53">
        <v>5.26990606474795E-2</v>
      </c>
      <c r="V102" s="53">
        <v>8.881864154069578E-3</v>
      </c>
      <c r="W102" s="53">
        <v>0.9020034321667656</v>
      </c>
      <c r="X102" s="53">
        <v>0</v>
      </c>
      <c r="Y102" s="53">
        <v>0</v>
      </c>
      <c r="Z102" s="63">
        <f t="shared" si="13"/>
        <v>0.4466091568571835</v>
      </c>
      <c r="AA102" s="53">
        <v>0</v>
      </c>
      <c r="AB102" s="53">
        <v>0</v>
      </c>
      <c r="AC102" s="53">
        <v>1</v>
      </c>
      <c r="AD102" s="55">
        <f t="shared" si="14"/>
        <v>0.5533908431428165</v>
      </c>
      <c r="AE102" s="56"/>
    </row>
    <row r="103" spans="1:31" s="29" customFormat="1" ht="20.100000000000001" customHeight="1" x14ac:dyDescent="0.3">
      <c r="A103" s="21"/>
      <c r="B103" s="57">
        <v>958</v>
      </c>
      <c r="C103" s="58">
        <v>7</v>
      </c>
      <c r="D103" s="59" t="s">
        <v>46</v>
      </c>
      <c r="E103" s="49">
        <v>1957</v>
      </c>
      <c r="F103" s="49">
        <v>20</v>
      </c>
      <c r="G103" s="49">
        <v>8</v>
      </c>
      <c r="H103" s="49">
        <v>4109</v>
      </c>
      <c r="I103" s="49">
        <v>4112</v>
      </c>
      <c r="J103" s="61"/>
      <c r="K103" s="51">
        <v>2503.6295589202568</v>
      </c>
      <c r="L103" s="62">
        <f t="shared" ref="L103:L105" si="15">K103*1000/I103</f>
        <v>608.85932853119084</v>
      </c>
      <c r="M103" s="61"/>
      <c r="N103" s="51">
        <v>1083.1496471362054</v>
      </c>
      <c r="O103" s="62">
        <f t="shared" ref="O103:O105" si="16">N103*1000/I103</f>
        <v>263.4118791673651</v>
      </c>
      <c r="P103" s="50">
        <v>6</v>
      </c>
      <c r="Q103" s="51">
        <v>1420.4799117840512</v>
      </c>
      <c r="R103" s="62">
        <f t="shared" ref="R103:R105" si="17">Q103*1000/I103</f>
        <v>345.44744936382568</v>
      </c>
      <c r="S103" s="50"/>
      <c r="T103" s="53">
        <v>2.0902005609159408E-2</v>
      </c>
      <c r="U103" s="53">
        <v>0</v>
      </c>
      <c r="V103" s="53">
        <v>3.3153313667178191E-2</v>
      </c>
      <c r="W103" s="53">
        <v>0.67636974177408404</v>
      </c>
      <c r="X103" s="53">
        <v>0.26957493894957846</v>
      </c>
      <c r="Y103" s="53">
        <v>0</v>
      </c>
      <c r="Z103" s="63">
        <f t="shared" si="13"/>
        <v>0.4326317538778926</v>
      </c>
      <c r="AA103" s="53">
        <v>0</v>
      </c>
      <c r="AB103" s="53">
        <v>8.4760086363195146E-3</v>
      </c>
      <c r="AC103" s="53">
        <v>0.99152399136368052</v>
      </c>
      <c r="AD103" s="55">
        <f t="shared" si="14"/>
        <v>0.56736824612210723</v>
      </c>
      <c r="AE103" s="56"/>
    </row>
    <row r="104" spans="1:31" s="29" customFormat="1" ht="20.100000000000001" customHeight="1" x14ac:dyDescent="0.3">
      <c r="A104" s="21"/>
      <c r="B104" s="57">
        <v>967</v>
      </c>
      <c r="C104" s="58">
        <v>7</v>
      </c>
      <c r="D104" s="59" t="s">
        <v>77</v>
      </c>
      <c r="E104" s="49">
        <v>1094</v>
      </c>
      <c r="F104" s="49">
        <v>43</v>
      </c>
      <c r="G104" s="49">
        <v>16</v>
      </c>
      <c r="H104" s="49">
        <v>2325</v>
      </c>
      <c r="I104" s="49">
        <v>2332</v>
      </c>
      <c r="J104" s="61"/>
      <c r="K104" s="51">
        <v>902.61</v>
      </c>
      <c r="L104" s="62">
        <f t="shared" si="15"/>
        <v>387.05403087478561</v>
      </c>
      <c r="M104" s="61"/>
      <c r="N104" s="51">
        <v>278.64</v>
      </c>
      <c r="O104" s="62">
        <f t="shared" si="16"/>
        <v>119.48542024013722</v>
      </c>
      <c r="P104" s="50"/>
      <c r="Q104" s="51">
        <v>623.97</v>
      </c>
      <c r="R104" s="62">
        <f t="shared" si="17"/>
        <v>267.56861063464839</v>
      </c>
      <c r="S104" s="50"/>
      <c r="T104" s="53">
        <v>4.5973298880275626E-2</v>
      </c>
      <c r="U104" s="53">
        <v>0</v>
      </c>
      <c r="V104" s="53">
        <v>0</v>
      </c>
      <c r="W104" s="53">
        <v>0.95402670111972432</v>
      </c>
      <c r="X104" s="53">
        <v>0</v>
      </c>
      <c r="Y104" s="53">
        <v>0</v>
      </c>
      <c r="Z104" s="63">
        <f t="shared" si="13"/>
        <v>0.30870475620699966</v>
      </c>
      <c r="AA104" s="53">
        <v>0</v>
      </c>
      <c r="AB104" s="53">
        <v>1.6555283106559609E-2</v>
      </c>
      <c r="AC104" s="53">
        <v>0.98344471689344037</v>
      </c>
      <c r="AD104" s="55">
        <f t="shared" si="14"/>
        <v>0.69129524379300034</v>
      </c>
      <c r="AE104" s="56"/>
    </row>
    <row r="105" spans="1:31" s="29" customFormat="1" ht="20.100000000000001" customHeight="1" x14ac:dyDescent="0.3">
      <c r="A105" s="21"/>
      <c r="B105" s="57">
        <v>981</v>
      </c>
      <c r="C105" s="58">
        <v>7</v>
      </c>
      <c r="D105" s="59" t="s">
        <v>151</v>
      </c>
      <c r="E105" s="49">
        <v>356</v>
      </c>
      <c r="F105" s="49">
        <v>1</v>
      </c>
      <c r="G105" s="49">
        <v>0</v>
      </c>
      <c r="H105" s="49">
        <v>850</v>
      </c>
      <c r="I105" s="49">
        <v>850</v>
      </c>
      <c r="J105" s="61"/>
      <c r="K105" s="51">
        <v>494.61</v>
      </c>
      <c r="L105" s="62">
        <f t="shared" si="15"/>
        <v>581.89411764705881</v>
      </c>
      <c r="M105" s="61"/>
      <c r="N105" s="51">
        <v>199.6</v>
      </c>
      <c r="O105" s="62">
        <f t="shared" si="16"/>
        <v>234.8235294117647</v>
      </c>
      <c r="P105" s="50"/>
      <c r="Q105" s="51">
        <v>295.01</v>
      </c>
      <c r="R105" s="62">
        <f t="shared" si="17"/>
        <v>347.07058823529411</v>
      </c>
      <c r="S105" s="50">
        <v>3</v>
      </c>
      <c r="T105" s="53">
        <v>2.3446893787575151E-2</v>
      </c>
      <c r="U105" s="53">
        <v>0</v>
      </c>
      <c r="V105" s="53">
        <v>1.8036072144288578E-2</v>
      </c>
      <c r="W105" s="53">
        <v>0.95851703406813626</v>
      </c>
      <c r="X105" s="53">
        <v>0</v>
      </c>
      <c r="Y105" s="53">
        <v>0</v>
      </c>
      <c r="Z105" s="63">
        <f t="shared" si="13"/>
        <v>0.40355027193142068</v>
      </c>
      <c r="AA105" s="53">
        <v>0</v>
      </c>
      <c r="AB105" s="53">
        <v>0</v>
      </c>
      <c r="AC105" s="53">
        <v>1</v>
      </c>
      <c r="AD105" s="55">
        <f t="shared" si="14"/>
        <v>0.59644972806857921</v>
      </c>
      <c r="AE105" s="56"/>
    </row>
    <row r="106" spans="1:31" ht="16.8" thickBot="1" x14ac:dyDescent="0.35">
      <c r="B106" s="69"/>
    </row>
    <row r="107" spans="1:31" s="4" customFormat="1" ht="16.8" thickBot="1" x14ac:dyDescent="0.35">
      <c r="B107" s="71"/>
      <c r="C107" s="72"/>
      <c r="D107" s="73" t="s">
        <v>119</v>
      </c>
      <c r="E107" s="74">
        <f>SUM(E7:E105)</f>
        <v>3909158</v>
      </c>
      <c r="F107" s="74">
        <f>SUM(F7:F105)</f>
        <v>1512311</v>
      </c>
      <c r="G107" s="74">
        <f>SUM(G7:G105)</f>
        <v>112339</v>
      </c>
      <c r="H107" s="74">
        <f>SUM(H7:H105)</f>
        <v>13576374</v>
      </c>
      <c r="I107" s="74">
        <f>SUM(I7:I105)</f>
        <v>13623191</v>
      </c>
      <c r="J107" s="75"/>
      <c r="K107" s="74">
        <f>SUM(K7:K105)</f>
        <v>5061340.0536516802</v>
      </c>
      <c r="L107" s="76">
        <f>K107*1000/I107</f>
        <v>371.52382680766056</v>
      </c>
      <c r="M107" s="77"/>
      <c r="N107" s="74">
        <f>SUM(N7:N105)</f>
        <v>2507202.6703283205</v>
      </c>
      <c r="O107" s="76">
        <f t="shared" ref="O107" si="18">N107*1000/I107</f>
        <v>184.03930990384856</v>
      </c>
      <c r="P107" s="78"/>
      <c r="Q107" s="74">
        <f>SUM(Q7:Q105)</f>
        <v>2554137.3833233612</v>
      </c>
      <c r="R107" s="76">
        <f t="shared" ref="R107" si="19">Q107*1000/I107</f>
        <v>187.48451690381214</v>
      </c>
      <c r="S107" s="79"/>
      <c r="T107" s="80">
        <v>3.1075824039270325E-2</v>
      </c>
      <c r="U107" s="80">
        <v>5.0092711259387161E-3</v>
      </c>
      <c r="V107" s="80">
        <v>8.9419571407174922E-2</v>
      </c>
      <c r="W107" s="80">
        <v>0.42940378108555222</v>
      </c>
      <c r="X107" s="80">
        <v>0.43834119563190799</v>
      </c>
      <c r="Y107" s="80">
        <v>6.7503567101561794E-3</v>
      </c>
      <c r="Z107" s="81">
        <f>N107/K107</f>
        <v>0.49536341043107973</v>
      </c>
      <c r="AA107" s="80">
        <v>5.4589566255626013E-2</v>
      </c>
      <c r="AB107" s="80">
        <v>1.2706543741658187E-3</v>
      </c>
      <c r="AC107" s="80">
        <v>0.94413977937020843</v>
      </c>
      <c r="AD107" s="82">
        <f>Q107/K107</f>
        <v>0.50463658956892055</v>
      </c>
    </row>
    <row r="108" spans="1:31" x14ac:dyDescent="0.3">
      <c r="B108" s="69"/>
      <c r="D108" s="83"/>
      <c r="G108" s="84"/>
      <c r="H108" s="84"/>
      <c r="L108" s="21"/>
      <c r="M108" s="21"/>
      <c r="N108" s="21"/>
      <c r="O108" s="21"/>
      <c r="P108" s="85"/>
      <c r="Q108" s="21"/>
      <c r="W108" s="17"/>
    </row>
    <row r="109" spans="1:31" x14ac:dyDescent="0.3">
      <c r="D109" s="87" t="s">
        <v>120</v>
      </c>
      <c r="E109" s="84"/>
      <c r="F109" s="88"/>
      <c r="G109" s="88"/>
      <c r="H109" s="84"/>
      <c r="I109" s="84"/>
      <c r="J109" s="84"/>
      <c r="K109" s="89"/>
      <c r="L109" s="89"/>
    </row>
    <row r="110" spans="1:31" ht="46.5" customHeight="1" x14ac:dyDescent="0.3">
      <c r="D110" s="167" t="s">
        <v>121</v>
      </c>
      <c r="E110" s="167"/>
      <c r="F110" s="167"/>
      <c r="G110" s="167"/>
      <c r="H110" s="167"/>
      <c r="I110" s="167"/>
      <c r="J110" s="167"/>
      <c r="K110" s="167"/>
      <c r="L110" s="167"/>
    </row>
    <row r="111" spans="1:31" ht="32.700000000000003" customHeight="1" x14ac:dyDescent="0.3">
      <c r="D111" s="167" t="s">
        <v>122</v>
      </c>
      <c r="E111" s="167"/>
      <c r="F111" s="167"/>
      <c r="G111" s="167"/>
      <c r="H111" s="167"/>
      <c r="I111" s="167"/>
      <c r="J111" s="167"/>
      <c r="K111" s="167"/>
      <c r="L111" s="167"/>
    </row>
    <row r="112" spans="1:31" ht="19.95" customHeight="1" x14ac:dyDescent="0.3">
      <c r="D112" s="167" t="s">
        <v>123</v>
      </c>
      <c r="E112" s="167"/>
      <c r="F112" s="167"/>
      <c r="G112" s="167"/>
      <c r="H112" s="167"/>
      <c r="I112" s="167"/>
      <c r="J112" s="167"/>
      <c r="K112" s="167"/>
      <c r="L112" s="167"/>
    </row>
    <row r="113" spans="4:12" x14ac:dyDescent="0.3">
      <c r="D113" s="167" t="s">
        <v>124</v>
      </c>
      <c r="E113" s="167"/>
      <c r="F113" s="167"/>
      <c r="G113" s="167"/>
      <c r="H113" s="167"/>
      <c r="I113" s="167"/>
      <c r="J113" s="167"/>
      <c r="K113" s="167"/>
      <c r="L113" s="167"/>
    </row>
    <row r="114" spans="4:12" ht="34.5" customHeight="1" x14ac:dyDescent="0.3">
      <c r="D114" s="167" t="s">
        <v>125</v>
      </c>
      <c r="E114" s="167"/>
      <c r="F114" s="167"/>
      <c r="G114" s="167"/>
      <c r="H114" s="167"/>
      <c r="I114" s="167"/>
      <c r="J114" s="167"/>
      <c r="K114" s="167"/>
      <c r="L114" s="167"/>
    </row>
    <row r="115" spans="4:12" ht="42" customHeight="1" x14ac:dyDescent="0.3">
      <c r="D115" s="167" t="s">
        <v>126</v>
      </c>
      <c r="E115" s="167"/>
      <c r="F115" s="167"/>
      <c r="G115" s="167"/>
      <c r="H115" s="167"/>
      <c r="I115" s="167"/>
      <c r="J115" s="167"/>
      <c r="K115" s="167"/>
      <c r="L115" s="167"/>
    </row>
    <row r="116" spans="4:12" x14ac:dyDescent="0.3">
      <c r="D116" s="90"/>
      <c r="E116" s="90"/>
      <c r="F116" s="90"/>
      <c r="G116" s="90"/>
      <c r="H116" s="90"/>
      <c r="I116" s="90"/>
      <c r="J116" s="90"/>
      <c r="K116" s="90"/>
      <c r="L116" s="90"/>
    </row>
    <row r="117" spans="4:12" x14ac:dyDescent="0.3">
      <c r="G117" s="84" t="s">
        <v>127</v>
      </c>
      <c r="H117" s="84"/>
      <c r="K117" s="21"/>
      <c r="L117" s="21"/>
    </row>
    <row r="118" spans="4:12" x14ac:dyDescent="0.3">
      <c r="D118" s="91" t="s">
        <v>128</v>
      </c>
      <c r="K118" s="21"/>
      <c r="L118" s="21"/>
    </row>
    <row r="119" spans="4:12" ht="33" customHeight="1" x14ac:dyDescent="0.3">
      <c r="D119" s="185" t="s">
        <v>129</v>
      </c>
      <c r="E119" s="185"/>
      <c r="F119" s="185"/>
      <c r="G119" s="185"/>
      <c r="H119" s="185"/>
      <c r="I119" s="185"/>
      <c r="J119" s="185"/>
      <c r="K119" s="185"/>
      <c r="L119" s="185"/>
    </row>
    <row r="120" spans="4:12" x14ac:dyDescent="0.3">
      <c r="D120" s="184" t="s">
        <v>130</v>
      </c>
      <c r="E120" s="184"/>
      <c r="F120" s="184"/>
      <c r="G120" s="184"/>
      <c r="H120" s="184"/>
      <c r="I120" s="184"/>
      <c r="J120" s="184"/>
      <c r="K120" s="184"/>
      <c r="L120" s="184"/>
    </row>
  </sheetData>
  <sheetProtection algorithmName="SHA-512" hashValue="v46PjKKrr5hvcPUioiBGmZJ++ohJJUnX2J6ru3qDI8J4rmYfUEaD80JWzb8II6HklgHgr4+fRAhhh3ONvKLb3g==" saltValue="bjrftJHlTJJxZohA9rHo9A==" spinCount="100000" sheet="1" objects="1" scenarios="1"/>
  <mergeCells count="25">
    <mergeCell ref="D120:L120"/>
    <mergeCell ref="D111:L111"/>
    <mergeCell ref="D112:L112"/>
    <mergeCell ref="D113:L113"/>
    <mergeCell ref="D114:L114"/>
    <mergeCell ref="D115:L115"/>
    <mergeCell ref="D119:L119"/>
    <mergeCell ref="P4:P5"/>
    <mergeCell ref="Q4:R5"/>
    <mergeCell ref="S4:S5"/>
    <mergeCell ref="T4:Z4"/>
    <mergeCell ref="AA4:AD4"/>
    <mergeCell ref="D110:L110"/>
    <mergeCell ref="G4:G5"/>
    <mergeCell ref="H4:H5"/>
    <mergeCell ref="I4:I5"/>
    <mergeCell ref="J4:J5"/>
    <mergeCell ref="K4:L5"/>
    <mergeCell ref="N4:O5"/>
    <mergeCell ref="A1:E1"/>
    <mergeCell ref="B4:B5"/>
    <mergeCell ref="C4:C5"/>
    <mergeCell ref="D4:D5"/>
    <mergeCell ref="E4:E5"/>
    <mergeCell ref="F4:F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AAF4A-5499-4970-891A-F50EEA3D973D}">
  <dimension ref="A1:AE154"/>
  <sheetViews>
    <sheetView zoomScale="80" zoomScaleNormal="80" workbookViewId="0">
      <selection sqref="A1:E1"/>
    </sheetView>
  </sheetViews>
  <sheetFormatPr defaultColWidth="9.21875" defaultRowHeight="16.2" x14ac:dyDescent="0.3"/>
  <cols>
    <col min="1" max="1" width="1.21875" style="21" customWidth="1"/>
    <col min="2" max="2" width="8.77734375" style="86" customWidth="1"/>
    <col min="3" max="3" width="9.77734375" style="70" customWidth="1"/>
    <col min="4" max="4" width="53.21875" style="21" customWidth="1"/>
    <col min="5" max="5" width="12.21875" style="21" customWidth="1"/>
    <col min="6" max="6" width="11.44140625" style="21" customWidth="1"/>
    <col min="7" max="7" width="12" style="21" customWidth="1"/>
    <col min="8" max="8" width="14.77734375" style="21" customWidth="1"/>
    <col min="9" max="9" width="12.77734375" style="21" customWidth="1"/>
    <col min="10" max="10" width="3" style="21" customWidth="1"/>
    <col min="11" max="11" width="12.77734375" style="22" customWidth="1"/>
    <col min="12" max="12" width="7.44140625" style="22" customWidth="1"/>
    <col min="13" max="13" width="3" style="23" customWidth="1"/>
    <col min="14" max="14" width="12.77734375" style="22" customWidth="1"/>
    <col min="15" max="15" width="7.77734375" style="22" customWidth="1"/>
    <col min="16" max="16" width="3" style="24" customWidth="1"/>
    <col min="17" max="17" width="12.77734375" style="22" customWidth="1"/>
    <col min="18" max="18" width="7.44140625" style="22" customWidth="1"/>
    <col min="19" max="19" width="3" style="25" customWidth="1"/>
    <col min="20" max="20" width="12.77734375" style="21" customWidth="1"/>
    <col min="21" max="21" width="12.77734375" style="26" customWidth="1"/>
    <col min="22" max="22" width="12.77734375" style="21" customWidth="1"/>
    <col min="23" max="23" width="12.77734375" style="26" customWidth="1"/>
    <col min="24" max="24" width="12.77734375" style="21" customWidth="1"/>
    <col min="25" max="25" width="12.77734375" style="26" customWidth="1"/>
    <col min="26" max="29" width="12.77734375" style="21" customWidth="1"/>
    <col min="30" max="30" width="12.77734375" style="27" customWidth="1"/>
    <col min="31" max="33" width="9.5546875" style="21" customWidth="1"/>
    <col min="34" max="16384" width="9.21875" style="21"/>
  </cols>
  <sheetData>
    <row r="1" spans="1:31" s="4" customFormat="1" ht="60" customHeight="1" thickBot="1" x14ac:dyDescent="0.35">
      <c r="A1" s="160"/>
      <c r="B1" s="161"/>
      <c r="C1" s="161"/>
      <c r="D1" s="161"/>
      <c r="E1" s="162"/>
      <c r="F1" s="1"/>
      <c r="G1" s="2"/>
      <c r="H1" s="2"/>
      <c r="I1" s="3"/>
      <c r="K1" s="2"/>
      <c r="L1" s="5"/>
      <c r="M1" s="6"/>
      <c r="N1" s="3"/>
      <c r="O1" s="7"/>
      <c r="P1" s="8"/>
      <c r="Q1" s="5"/>
      <c r="R1" s="5"/>
      <c r="S1" s="9"/>
      <c r="U1" s="10"/>
      <c r="V1" s="11"/>
      <c r="W1" s="10"/>
      <c r="Y1" s="10"/>
      <c r="AD1" s="12"/>
    </row>
    <row r="2" spans="1:31" s="4" customFormat="1" ht="23.25" customHeight="1" x14ac:dyDescent="0.35">
      <c r="A2" s="13"/>
      <c r="B2" s="14" t="s">
        <v>142</v>
      </c>
      <c r="C2" s="15"/>
      <c r="D2" s="13"/>
      <c r="E2" s="16"/>
      <c r="F2" s="3"/>
      <c r="G2" s="3"/>
      <c r="H2" s="3"/>
      <c r="I2" s="3"/>
      <c r="K2" s="5"/>
      <c r="L2" s="5"/>
      <c r="M2" s="6"/>
      <c r="N2" s="5"/>
      <c r="O2" s="5"/>
      <c r="P2" s="8"/>
      <c r="Q2" s="5"/>
      <c r="R2" s="5"/>
      <c r="S2" s="9"/>
      <c r="U2" s="17"/>
      <c r="W2" s="17"/>
      <c r="X2" s="18"/>
      <c r="Y2" s="17"/>
      <c r="AA2" s="19"/>
      <c r="AB2" s="19"/>
      <c r="AD2" s="12"/>
    </row>
    <row r="3" spans="1:31" ht="7.2" customHeight="1" thickBot="1" x14ac:dyDescent="0.35">
      <c r="A3"/>
      <c r="B3"/>
      <c r="C3" s="20"/>
      <c r="D3"/>
      <c r="E3"/>
    </row>
    <row r="4" spans="1:31" s="29" customFormat="1" ht="21.6" customHeight="1" x14ac:dyDescent="0.3">
      <c r="A4" s="21"/>
      <c r="B4" s="163" t="s">
        <v>0</v>
      </c>
      <c r="C4" s="165" t="s">
        <v>1</v>
      </c>
      <c r="D4" s="165" t="s">
        <v>2</v>
      </c>
      <c r="E4" s="165" t="s">
        <v>3</v>
      </c>
      <c r="F4" s="165" t="s">
        <v>4</v>
      </c>
      <c r="G4" s="165" t="s">
        <v>5</v>
      </c>
      <c r="H4" s="165" t="s">
        <v>6</v>
      </c>
      <c r="I4" s="165" t="s">
        <v>7</v>
      </c>
      <c r="J4" s="168"/>
      <c r="K4" s="170" t="s">
        <v>8</v>
      </c>
      <c r="L4" s="170"/>
      <c r="M4" s="28"/>
      <c r="N4" s="156" t="s">
        <v>9</v>
      </c>
      <c r="O4" s="157"/>
      <c r="P4" s="172"/>
      <c r="Q4" s="174" t="s">
        <v>10</v>
      </c>
      <c r="R4" s="175"/>
      <c r="S4" s="178"/>
      <c r="T4" s="180" t="s">
        <v>11</v>
      </c>
      <c r="U4" s="181"/>
      <c r="V4" s="181"/>
      <c r="W4" s="181"/>
      <c r="X4" s="181"/>
      <c r="Y4" s="181"/>
      <c r="Z4" s="182"/>
      <c r="AA4" s="180" t="s">
        <v>12</v>
      </c>
      <c r="AB4" s="181"/>
      <c r="AC4" s="181"/>
      <c r="AD4" s="183"/>
    </row>
    <row r="5" spans="1:31" s="29" customFormat="1" ht="92.25" customHeight="1" x14ac:dyDescent="0.3">
      <c r="A5" s="21"/>
      <c r="B5" s="164"/>
      <c r="C5" s="166"/>
      <c r="D5" s="166"/>
      <c r="E5" s="166"/>
      <c r="F5" s="166"/>
      <c r="G5" s="166"/>
      <c r="H5" s="166"/>
      <c r="I5" s="166"/>
      <c r="J5" s="169"/>
      <c r="K5" s="171"/>
      <c r="L5" s="171"/>
      <c r="M5" s="30"/>
      <c r="N5" s="158"/>
      <c r="O5" s="159"/>
      <c r="P5" s="173"/>
      <c r="Q5" s="176"/>
      <c r="R5" s="177"/>
      <c r="S5" s="179"/>
      <c r="T5" s="31" t="s">
        <v>13</v>
      </c>
      <c r="U5" s="32" t="s">
        <v>14</v>
      </c>
      <c r="V5" s="31" t="s">
        <v>15</v>
      </c>
      <c r="W5" s="32" t="s">
        <v>16</v>
      </c>
      <c r="X5" s="31" t="s">
        <v>17</v>
      </c>
      <c r="Y5" s="32" t="s">
        <v>18</v>
      </c>
      <c r="Z5" s="33" t="s">
        <v>19</v>
      </c>
      <c r="AA5" s="31" t="s">
        <v>20</v>
      </c>
      <c r="AB5" s="31" t="s">
        <v>21</v>
      </c>
      <c r="AC5" s="31" t="s">
        <v>22</v>
      </c>
      <c r="AD5" s="34" t="s">
        <v>23</v>
      </c>
    </row>
    <row r="6" spans="1:31" s="29" customFormat="1" ht="20.85" customHeight="1" thickBot="1" x14ac:dyDescent="0.35">
      <c r="A6" s="21"/>
      <c r="B6" s="35"/>
      <c r="C6" s="36"/>
      <c r="D6" s="36"/>
      <c r="E6" s="36"/>
      <c r="F6" s="36"/>
      <c r="G6" s="36"/>
      <c r="H6" s="36"/>
      <c r="I6" s="36"/>
      <c r="J6" s="37"/>
      <c r="K6" s="38" t="s">
        <v>24</v>
      </c>
      <c r="L6" s="38" t="s">
        <v>25</v>
      </c>
      <c r="M6" s="39"/>
      <c r="N6" s="38" t="s">
        <v>24</v>
      </c>
      <c r="O6" s="38" t="s">
        <v>26</v>
      </c>
      <c r="P6" s="40"/>
      <c r="Q6" s="38" t="s">
        <v>24</v>
      </c>
      <c r="R6" s="38" t="s">
        <v>26</v>
      </c>
      <c r="S6" s="41"/>
      <c r="T6" s="42" t="s">
        <v>27</v>
      </c>
      <c r="U6" s="43" t="s">
        <v>27</v>
      </c>
      <c r="V6" s="42" t="s">
        <v>27</v>
      </c>
      <c r="W6" s="43" t="s">
        <v>27</v>
      </c>
      <c r="X6" s="42" t="s">
        <v>27</v>
      </c>
      <c r="Y6" s="43" t="s">
        <v>27</v>
      </c>
      <c r="Z6" s="44" t="s">
        <v>27</v>
      </c>
      <c r="AA6" s="42" t="s">
        <v>27</v>
      </c>
      <c r="AB6" s="42" t="s">
        <v>27</v>
      </c>
      <c r="AC6" s="42" t="s">
        <v>27</v>
      </c>
      <c r="AD6" s="45" t="s">
        <v>27</v>
      </c>
    </row>
    <row r="7" spans="1:31" s="93" customFormat="1" ht="17.25" customHeight="1" thickBot="1" x14ac:dyDescent="0.35">
      <c r="A7" s="4"/>
      <c r="B7" s="46"/>
      <c r="C7" s="92"/>
      <c r="D7" s="192" t="s">
        <v>131</v>
      </c>
      <c r="E7" s="193"/>
      <c r="F7" s="193"/>
      <c r="G7" s="193"/>
      <c r="H7" s="193"/>
      <c r="I7" s="193"/>
      <c r="J7" s="193"/>
      <c r="K7" s="193"/>
      <c r="L7" s="193"/>
      <c r="M7" s="193"/>
      <c r="N7" s="193"/>
      <c r="O7" s="193"/>
      <c r="P7" s="193"/>
      <c r="Q7" s="193"/>
      <c r="R7" s="193"/>
      <c r="S7" s="193"/>
      <c r="T7" s="193"/>
      <c r="U7" s="193"/>
      <c r="V7" s="193"/>
      <c r="W7" s="193"/>
      <c r="X7" s="193"/>
      <c r="Y7" s="193"/>
      <c r="Z7" s="193"/>
      <c r="AA7" s="193"/>
      <c r="AB7" s="193"/>
      <c r="AC7" s="193"/>
      <c r="AD7" s="194"/>
    </row>
    <row r="8" spans="1:31" s="29" customFormat="1" ht="20.100000000000001" customHeight="1" x14ac:dyDescent="0.3">
      <c r="A8" s="21"/>
      <c r="B8" s="46">
        <v>1</v>
      </c>
      <c r="C8" s="47">
        <v>1</v>
      </c>
      <c r="D8" s="48" t="s">
        <v>61</v>
      </c>
      <c r="E8" s="49">
        <v>179493</v>
      </c>
      <c r="F8" s="49">
        <v>49163</v>
      </c>
      <c r="G8" s="49">
        <v>0</v>
      </c>
      <c r="H8" s="49">
        <v>601887</v>
      </c>
      <c r="I8" s="49">
        <v>601887</v>
      </c>
      <c r="J8" s="50"/>
      <c r="K8" s="51">
        <v>230844.85</v>
      </c>
      <c r="L8" s="52">
        <f t="shared" ref="L8:L13" si="0">K8*1000/I8</f>
        <v>383.5351984674864</v>
      </c>
      <c r="M8" s="50"/>
      <c r="N8" s="51">
        <v>125781.73</v>
      </c>
      <c r="O8" s="52">
        <f t="shared" ref="O8:O13" si="1">N8*1000/I8</f>
        <v>208.9789777815437</v>
      </c>
      <c r="P8" s="50"/>
      <c r="Q8" s="51">
        <v>105063.12</v>
      </c>
      <c r="R8" s="52">
        <f t="shared" ref="R8:R13" si="2">Q8*1000/I8</f>
        <v>174.55622068594272</v>
      </c>
      <c r="S8" s="50">
        <v>1</v>
      </c>
      <c r="T8" s="53">
        <v>2.6366309320121455E-2</v>
      </c>
      <c r="U8" s="53">
        <v>1.4357411048488522E-3</v>
      </c>
      <c r="V8" s="53">
        <v>8.0356821296701825E-2</v>
      </c>
      <c r="W8" s="53">
        <v>0.38908464687200595</v>
      </c>
      <c r="X8" s="53">
        <v>0.49692828998297289</v>
      </c>
      <c r="Y8" s="53">
        <v>5.8281914233490034E-3</v>
      </c>
      <c r="Z8" s="54">
        <f t="shared" ref="Z8:Z13" si="3">N8/K8</f>
        <v>0.54487561667500917</v>
      </c>
      <c r="AA8" s="53">
        <v>0</v>
      </c>
      <c r="AB8" s="53">
        <v>1.6324472374321265E-3</v>
      </c>
      <c r="AC8" s="53">
        <v>0.99836755276256794</v>
      </c>
      <c r="AD8" s="55">
        <f t="shared" ref="AD8:AD13" si="4">Q8/K8</f>
        <v>0.45512438332499078</v>
      </c>
      <c r="AE8" s="56"/>
    </row>
    <row r="9" spans="1:31" s="29" customFormat="1" ht="20.100000000000001" customHeight="1" x14ac:dyDescent="0.3">
      <c r="A9" s="21"/>
      <c r="B9" s="46">
        <v>20</v>
      </c>
      <c r="C9" s="47">
        <v>1</v>
      </c>
      <c r="D9" s="48" t="s">
        <v>114</v>
      </c>
      <c r="E9" s="49">
        <v>461747</v>
      </c>
      <c r="F9" s="49">
        <v>708310</v>
      </c>
      <c r="G9" s="49">
        <v>0</v>
      </c>
      <c r="H9" s="49">
        <v>2828504</v>
      </c>
      <c r="I9" s="49">
        <v>2828504</v>
      </c>
      <c r="J9" s="50"/>
      <c r="K9" s="51">
        <v>811648.2</v>
      </c>
      <c r="L9" s="52">
        <f t="shared" si="0"/>
        <v>286.95317383323481</v>
      </c>
      <c r="M9" s="50"/>
      <c r="N9" s="51">
        <v>418182.91</v>
      </c>
      <c r="O9" s="52">
        <f t="shared" si="1"/>
        <v>147.8459673382113</v>
      </c>
      <c r="P9" s="50"/>
      <c r="Q9" s="51">
        <v>393465.29</v>
      </c>
      <c r="R9" s="52">
        <f t="shared" si="2"/>
        <v>139.10720649502352</v>
      </c>
      <c r="S9" s="50"/>
      <c r="T9" s="53">
        <v>3.7268524435874244E-2</v>
      </c>
      <c r="U9" s="53">
        <v>0</v>
      </c>
      <c r="V9" s="53">
        <v>8.3056430976579124E-2</v>
      </c>
      <c r="W9" s="53">
        <v>0.31521864439653929</v>
      </c>
      <c r="X9" s="53">
        <v>0.56055289299125122</v>
      </c>
      <c r="Y9" s="53">
        <v>3.903507199756203E-3</v>
      </c>
      <c r="Z9" s="54">
        <f t="shared" si="3"/>
        <v>0.51522680639222762</v>
      </c>
      <c r="AA9" s="53">
        <v>0</v>
      </c>
      <c r="AB9" s="53">
        <v>3.7057906683458664E-4</v>
      </c>
      <c r="AC9" s="53">
        <v>0.99962942093316542</v>
      </c>
      <c r="AD9" s="55">
        <f t="shared" si="4"/>
        <v>0.48477319360777243</v>
      </c>
      <c r="AE9" s="56"/>
    </row>
    <row r="10" spans="1:31" s="29" customFormat="1" ht="20.100000000000001" customHeight="1" x14ac:dyDescent="0.3">
      <c r="A10" s="21"/>
      <c r="B10" s="46">
        <v>50</v>
      </c>
      <c r="C10" s="47">
        <v>1</v>
      </c>
      <c r="D10" s="48" t="s">
        <v>73</v>
      </c>
      <c r="E10" s="49">
        <v>128572</v>
      </c>
      <c r="F10" s="49">
        <v>57894</v>
      </c>
      <c r="G10" s="49">
        <v>0</v>
      </c>
      <c r="H10" s="49">
        <v>437800</v>
      </c>
      <c r="I10" s="49">
        <v>437800</v>
      </c>
      <c r="J10" s="50"/>
      <c r="K10" s="51">
        <v>172539.17</v>
      </c>
      <c r="L10" s="52">
        <f t="shared" si="0"/>
        <v>394.10500228414799</v>
      </c>
      <c r="M10" s="50"/>
      <c r="N10" s="51">
        <v>75755.100000000006</v>
      </c>
      <c r="O10" s="52">
        <f t="shared" si="1"/>
        <v>173.03586112380083</v>
      </c>
      <c r="P10" s="50"/>
      <c r="Q10" s="51">
        <v>96784.07</v>
      </c>
      <c r="R10" s="52">
        <f t="shared" si="2"/>
        <v>221.06914116034719</v>
      </c>
      <c r="S10" s="50"/>
      <c r="T10" s="53">
        <v>3.1843136633705187E-2</v>
      </c>
      <c r="U10" s="53">
        <v>1.5827317236727296E-3</v>
      </c>
      <c r="V10" s="53">
        <v>0.1328847826746978</v>
      </c>
      <c r="W10" s="53">
        <v>0.43516779728361521</v>
      </c>
      <c r="X10" s="53">
        <v>0.39167844805168228</v>
      </c>
      <c r="Y10" s="53">
        <v>6.8431036326267137E-3</v>
      </c>
      <c r="Z10" s="54">
        <f t="shared" si="3"/>
        <v>0.43906030149559661</v>
      </c>
      <c r="AA10" s="53">
        <v>0</v>
      </c>
      <c r="AB10" s="53">
        <v>5.9513926207071057E-4</v>
      </c>
      <c r="AC10" s="53">
        <v>0.99940486073792922</v>
      </c>
      <c r="AD10" s="55">
        <f t="shared" si="4"/>
        <v>0.56093969850440339</v>
      </c>
      <c r="AE10" s="56"/>
    </row>
    <row r="11" spans="1:31" s="29" customFormat="1" ht="20.100000000000001" customHeight="1" x14ac:dyDescent="0.3">
      <c r="A11" s="21"/>
      <c r="B11" s="46">
        <v>97</v>
      </c>
      <c r="C11" s="47">
        <v>1</v>
      </c>
      <c r="D11" s="48" t="s">
        <v>118</v>
      </c>
      <c r="E11" s="49">
        <v>328444</v>
      </c>
      <c r="F11" s="49">
        <v>60030</v>
      </c>
      <c r="G11" s="49">
        <v>1695</v>
      </c>
      <c r="H11" s="49">
        <v>1213602</v>
      </c>
      <c r="I11" s="49">
        <v>1214308</v>
      </c>
      <c r="J11" s="50"/>
      <c r="K11" s="51">
        <v>410668.34</v>
      </c>
      <c r="L11" s="52">
        <f t="shared" si="0"/>
        <v>338.19124966647672</v>
      </c>
      <c r="M11" s="50"/>
      <c r="N11" s="51">
        <v>270219.11</v>
      </c>
      <c r="O11" s="52">
        <f t="shared" si="1"/>
        <v>222.5293006387177</v>
      </c>
      <c r="P11" s="50"/>
      <c r="Q11" s="51">
        <v>140449.23000000001</v>
      </c>
      <c r="R11" s="52">
        <f t="shared" si="2"/>
        <v>115.66194902775902</v>
      </c>
      <c r="S11" s="50">
        <v>1</v>
      </c>
      <c r="T11" s="53">
        <v>2.4746399320166514E-2</v>
      </c>
      <c r="U11" s="53">
        <v>0</v>
      </c>
      <c r="V11" s="53">
        <v>6.3876644401648724E-2</v>
      </c>
      <c r="W11" s="53">
        <v>0.38922432243966759</v>
      </c>
      <c r="X11" s="53">
        <v>0.51708722599226975</v>
      </c>
      <c r="Y11" s="53">
        <v>5.0654078462474402E-3</v>
      </c>
      <c r="Z11" s="54">
        <f t="shared" si="3"/>
        <v>0.6579983984156168</v>
      </c>
      <c r="AA11" s="53">
        <v>0.49092216454301668</v>
      </c>
      <c r="AB11" s="53">
        <v>8.4742365622082793E-4</v>
      </c>
      <c r="AC11" s="53">
        <v>0.50823041180076245</v>
      </c>
      <c r="AD11" s="55">
        <f t="shared" si="4"/>
        <v>0.34200160158438314</v>
      </c>
      <c r="AE11" s="56"/>
    </row>
    <row r="12" spans="1:31" s="29" customFormat="1" ht="20.100000000000001" customHeight="1" x14ac:dyDescent="0.3">
      <c r="A12" s="21"/>
      <c r="B12" s="46">
        <v>172</v>
      </c>
      <c r="C12" s="47">
        <v>1</v>
      </c>
      <c r="D12" s="48" t="s">
        <v>62</v>
      </c>
      <c r="E12" s="49">
        <v>181029</v>
      </c>
      <c r="F12" s="49">
        <v>51586</v>
      </c>
      <c r="G12" s="49">
        <v>0</v>
      </c>
      <c r="H12" s="49">
        <v>584026</v>
      </c>
      <c r="I12" s="49">
        <v>584026</v>
      </c>
      <c r="J12" s="50"/>
      <c r="K12" s="51">
        <v>246745.83</v>
      </c>
      <c r="L12" s="52">
        <f t="shared" si="0"/>
        <v>422.49117333817333</v>
      </c>
      <c r="M12" s="50"/>
      <c r="N12" s="51">
        <v>102527.65</v>
      </c>
      <c r="O12" s="52">
        <f t="shared" si="1"/>
        <v>175.55322879460846</v>
      </c>
      <c r="P12" s="50"/>
      <c r="Q12" s="51">
        <v>144218.18</v>
      </c>
      <c r="R12" s="52">
        <f t="shared" si="2"/>
        <v>246.93794454356484</v>
      </c>
      <c r="S12" s="50">
        <v>1</v>
      </c>
      <c r="T12" s="53">
        <v>3.1386460140264603E-2</v>
      </c>
      <c r="U12" s="53">
        <v>1.0953142883895223E-4</v>
      </c>
      <c r="V12" s="53">
        <v>9.3086401570698252E-2</v>
      </c>
      <c r="W12" s="53">
        <v>0.38169449899612445</v>
      </c>
      <c r="X12" s="53">
        <v>0.48543197859309173</v>
      </c>
      <c r="Y12" s="53">
        <v>8.2911292709820245E-3</v>
      </c>
      <c r="Z12" s="54">
        <f t="shared" si="3"/>
        <v>0.41551928152139389</v>
      </c>
      <c r="AA12" s="53">
        <v>0</v>
      </c>
      <c r="AB12" s="53">
        <v>2.9560073494201635E-3</v>
      </c>
      <c r="AC12" s="53">
        <v>0.99704399265057986</v>
      </c>
      <c r="AD12" s="55">
        <f t="shared" si="4"/>
        <v>0.58448071847860605</v>
      </c>
      <c r="AE12" s="56"/>
    </row>
    <row r="13" spans="1:31" s="29" customFormat="1" ht="20.100000000000001" customHeight="1" x14ac:dyDescent="0.3">
      <c r="A13" s="21"/>
      <c r="B13" s="46">
        <v>270</v>
      </c>
      <c r="C13" s="47">
        <v>1</v>
      </c>
      <c r="D13" s="48" t="s">
        <v>93</v>
      </c>
      <c r="E13" s="49">
        <v>338935</v>
      </c>
      <c r="F13" s="49">
        <v>107132</v>
      </c>
      <c r="G13" s="49">
        <v>0</v>
      </c>
      <c r="H13" s="49">
        <v>1497742</v>
      </c>
      <c r="I13" s="49">
        <v>1497742</v>
      </c>
      <c r="J13" s="50"/>
      <c r="K13" s="51">
        <v>547129.04300639557</v>
      </c>
      <c r="L13" s="52">
        <f t="shared" si="0"/>
        <v>365.30259751438871</v>
      </c>
      <c r="M13" s="50"/>
      <c r="N13" s="51">
        <v>285337.13440511649</v>
      </c>
      <c r="O13" s="52">
        <f t="shared" si="1"/>
        <v>190.51153964108406</v>
      </c>
      <c r="P13" s="50">
        <v>6</v>
      </c>
      <c r="Q13" s="51">
        <v>261791.90860127914</v>
      </c>
      <c r="R13" s="52">
        <f t="shared" si="2"/>
        <v>174.79105787330471</v>
      </c>
      <c r="S13" s="50"/>
      <c r="T13" s="53">
        <v>2.8922138077840106E-2</v>
      </c>
      <c r="U13" s="53">
        <v>9.3138595701560602E-3</v>
      </c>
      <c r="V13" s="53">
        <v>7.1791356714601823E-2</v>
      </c>
      <c r="W13" s="53">
        <v>0.45622899618908558</v>
      </c>
      <c r="X13" s="53">
        <v>0.42865324997042098</v>
      </c>
      <c r="Y13" s="53">
        <v>5.0903994778954895E-3</v>
      </c>
      <c r="Z13" s="54">
        <f t="shared" si="3"/>
        <v>0.52151706814397913</v>
      </c>
      <c r="AA13" s="53">
        <v>0</v>
      </c>
      <c r="AB13" s="53">
        <v>1.5648688387231474E-3</v>
      </c>
      <c r="AC13" s="53">
        <v>0.9984351311612768</v>
      </c>
      <c r="AD13" s="55">
        <f t="shared" si="4"/>
        <v>0.47848293185602098</v>
      </c>
      <c r="AE13" s="56"/>
    </row>
    <row r="14" spans="1:31" s="93" customFormat="1" x14ac:dyDescent="0.3">
      <c r="A14" s="4"/>
      <c r="B14" s="57"/>
      <c r="C14" s="58"/>
      <c r="D14" s="94" t="s">
        <v>132</v>
      </c>
      <c r="E14" s="95">
        <f>SUM(E8:E13)</f>
        <v>1618220</v>
      </c>
      <c r="F14" s="95">
        <f t="shared" ref="F14:K14" si="5">SUM(F8:F13)</f>
        <v>1034115</v>
      </c>
      <c r="G14" s="95">
        <f t="shared" si="5"/>
        <v>1695</v>
      </c>
      <c r="H14" s="95">
        <f t="shared" si="5"/>
        <v>7163561</v>
      </c>
      <c r="I14" s="95">
        <f t="shared" si="5"/>
        <v>7164267</v>
      </c>
      <c r="J14" s="95"/>
      <c r="K14" s="95">
        <f t="shared" si="5"/>
        <v>2419575.4330063956</v>
      </c>
      <c r="L14" s="96">
        <f t="shared" ref="L14" si="6">K14*1000/I14</f>
        <v>337.72826068687777</v>
      </c>
      <c r="M14" s="97"/>
      <c r="N14" s="98">
        <f>SUM(N8:N13)</f>
        <v>1277803.6344051166</v>
      </c>
      <c r="O14" s="99">
        <f t="shared" ref="O14" si="7">N14*1000/I14</f>
        <v>178.35790240719902</v>
      </c>
      <c r="P14" s="100"/>
      <c r="Q14" s="98">
        <f>SUM(Q8:Q13)</f>
        <v>1141771.798601279</v>
      </c>
      <c r="R14" s="96">
        <f t="shared" ref="R14" si="8">Q14*1000/I14</f>
        <v>159.37035827967873</v>
      </c>
      <c r="S14" s="101"/>
      <c r="T14" s="102"/>
      <c r="U14" s="103"/>
      <c r="V14" s="103"/>
      <c r="W14" s="186" t="s">
        <v>133</v>
      </c>
      <c r="X14" s="187"/>
      <c r="Y14" s="188"/>
      <c r="Z14" s="63">
        <f t="shared" ref="Z14" si="9">N14/K14</f>
        <v>0.52811068296283981</v>
      </c>
      <c r="AA14" s="103"/>
      <c r="AB14" s="103"/>
      <c r="AC14" s="103"/>
      <c r="AD14" s="104">
        <f t="shared" ref="AD14" si="10">Q14/K14</f>
        <v>0.47188931703716014</v>
      </c>
    </row>
    <row r="15" spans="1:31" s="93" customFormat="1" x14ac:dyDescent="0.3">
      <c r="A15" s="4"/>
      <c r="B15" s="57"/>
      <c r="C15" s="58"/>
      <c r="D15" s="59"/>
      <c r="E15" s="60"/>
      <c r="F15" s="60"/>
      <c r="G15" s="60"/>
      <c r="H15" s="60"/>
      <c r="I15" s="60"/>
      <c r="J15" s="97"/>
      <c r="K15" s="105"/>
      <c r="L15" s="106"/>
      <c r="M15" s="97"/>
      <c r="N15" s="105"/>
      <c r="O15" s="62"/>
      <c r="P15" s="107"/>
      <c r="Q15" s="105"/>
      <c r="R15" s="106"/>
      <c r="S15" s="108"/>
      <c r="T15" s="103"/>
      <c r="U15" s="103"/>
      <c r="V15" s="103"/>
      <c r="W15" s="103"/>
      <c r="X15" s="103"/>
      <c r="Y15" s="103"/>
      <c r="Z15" s="63"/>
      <c r="AA15" s="103"/>
      <c r="AB15" s="103"/>
      <c r="AC15" s="103"/>
      <c r="AD15" s="104"/>
    </row>
    <row r="16" spans="1:31" s="93" customFormat="1" ht="16.8" thickBot="1" x14ac:dyDescent="0.35">
      <c r="A16" s="4"/>
      <c r="B16" s="57"/>
      <c r="C16" s="58"/>
      <c r="D16" s="109"/>
      <c r="E16" s="110"/>
      <c r="F16" s="110"/>
      <c r="G16" s="110"/>
      <c r="H16" s="110"/>
      <c r="I16" s="110"/>
      <c r="J16" s="111"/>
      <c r="K16" s="112"/>
      <c r="L16" s="113"/>
      <c r="M16" s="111"/>
      <c r="N16" s="112"/>
      <c r="O16" s="114"/>
      <c r="P16" s="115"/>
      <c r="Q16" s="112"/>
      <c r="R16" s="113"/>
      <c r="S16" s="116"/>
      <c r="T16" s="117"/>
      <c r="U16" s="117"/>
      <c r="V16" s="117"/>
      <c r="W16" s="117"/>
      <c r="X16" s="117"/>
      <c r="Y16" s="117"/>
      <c r="Z16" s="118"/>
      <c r="AA16" s="117"/>
      <c r="AB16" s="117"/>
      <c r="AC16" s="117"/>
      <c r="AD16" s="119"/>
    </row>
    <row r="17" spans="1:31" s="93" customFormat="1" ht="17.25" customHeight="1" thickBot="1" x14ac:dyDescent="0.35">
      <c r="A17" s="4"/>
      <c r="B17" s="57"/>
      <c r="C17" s="120"/>
      <c r="D17" s="189" t="s">
        <v>134</v>
      </c>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1"/>
    </row>
    <row r="18" spans="1:31" s="29" customFormat="1" ht="20.100000000000001" customHeight="1" x14ac:dyDescent="0.3">
      <c r="A18" s="21"/>
      <c r="B18" s="46">
        <v>6</v>
      </c>
      <c r="C18" s="47">
        <v>2</v>
      </c>
      <c r="D18" s="48" t="s">
        <v>49</v>
      </c>
      <c r="E18" s="49">
        <v>214048</v>
      </c>
      <c r="F18" s="49">
        <v>25467</v>
      </c>
      <c r="G18" s="49">
        <v>0</v>
      </c>
      <c r="H18" s="49">
        <v>684085</v>
      </c>
      <c r="I18" s="49">
        <v>684085</v>
      </c>
      <c r="J18" s="50"/>
      <c r="K18" s="51">
        <v>269607.90999999997</v>
      </c>
      <c r="L18" s="52">
        <f t="shared" ref="L18:L23" si="11">K18*1000/I18</f>
        <v>394.11463487724478</v>
      </c>
      <c r="M18" s="50"/>
      <c r="N18" s="51">
        <v>169430.65</v>
      </c>
      <c r="O18" s="52">
        <f t="shared" ref="O18:O23" si="12">N18*1000/I18</f>
        <v>247.67485034754452</v>
      </c>
      <c r="P18" s="50"/>
      <c r="Q18" s="51">
        <v>100177.26000000001</v>
      </c>
      <c r="R18" s="52">
        <f t="shared" ref="R18:R23" si="13">Q18*1000/I18</f>
        <v>146.43978452970029</v>
      </c>
      <c r="S18" s="50"/>
      <c r="T18" s="53">
        <v>2.2246919314775692E-2</v>
      </c>
      <c r="U18" s="53">
        <v>4.3085474794554587E-2</v>
      </c>
      <c r="V18" s="53">
        <v>8.1752799744320176E-2</v>
      </c>
      <c r="W18" s="53">
        <v>0.48522342327081908</v>
      </c>
      <c r="X18" s="53">
        <v>0.35857685725693672</v>
      </c>
      <c r="Y18" s="53">
        <v>9.114525618593803E-3</v>
      </c>
      <c r="Z18" s="54">
        <f t="shared" ref="Z18:Z23" si="14">N18/K18</f>
        <v>0.62843352778484873</v>
      </c>
      <c r="AA18" s="53">
        <v>0.63395125800006902</v>
      </c>
      <c r="AB18" s="53">
        <v>0</v>
      </c>
      <c r="AC18" s="53">
        <v>0.36604874199993093</v>
      </c>
      <c r="AD18" s="55">
        <f t="shared" ref="AD18:AD23" si="15">Q18/K18</f>
        <v>0.37156647221515132</v>
      </c>
      <c r="AE18" s="56"/>
    </row>
    <row r="19" spans="1:31" s="29" customFormat="1" ht="20.100000000000001" customHeight="1" x14ac:dyDescent="0.3">
      <c r="A19" s="21"/>
      <c r="B19" s="46">
        <v>18</v>
      </c>
      <c r="C19" s="47">
        <v>2</v>
      </c>
      <c r="D19" s="48" t="s">
        <v>52</v>
      </c>
      <c r="E19" s="49">
        <v>139488</v>
      </c>
      <c r="F19" s="49">
        <v>28699</v>
      </c>
      <c r="G19" s="49">
        <v>0</v>
      </c>
      <c r="H19" s="49">
        <v>398718</v>
      </c>
      <c r="I19" s="49">
        <v>398718</v>
      </c>
      <c r="J19" s="50"/>
      <c r="K19" s="51">
        <v>187365.34</v>
      </c>
      <c r="L19" s="52">
        <f t="shared" si="11"/>
        <v>469.91944181100428</v>
      </c>
      <c r="M19" s="50"/>
      <c r="N19" s="51">
        <v>55465.760000000002</v>
      </c>
      <c r="O19" s="52">
        <f t="shared" si="12"/>
        <v>139.11024834594878</v>
      </c>
      <c r="P19" s="50"/>
      <c r="Q19" s="51">
        <v>131899.58000000002</v>
      </c>
      <c r="R19" s="52">
        <f t="shared" si="13"/>
        <v>330.80919346505556</v>
      </c>
      <c r="S19" s="50">
        <v>1</v>
      </c>
      <c r="T19" s="53">
        <v>3.9608940723069509E-2</v>
      </c>
      <c r="U19" s="53">
        <v>0</v>
      </c>
      <c r="V19" s="53">
        <v>9.6441480293427861E-2</v>
      </c>
      <c r="W19" s="53">
        <v>0.40496389123668369</v>
      </c>
      <c r="X19" s="53">
        <v>0.44730298476032782</v>
      </c>
      <c r="Y19" s="53">
        <v>1.1682702986491125E-2</v>
      </c>
      <c r="Z19" s="54">
        <f t="shared" si="14"/>
        <v>0.29602999145946635</v>
      </c>
      <c r="AA19" s="53">
        <v>0</v>
      </c>
      <c r="AB19" s="53">
        <v>1.4412479554521706E-4</v>
      </c>
      <c r="AC19" s="53">
        <v>0.99985587520445474</v>
      </c>
      <c r="AD19" s="55">
        <f t="shared" si="15"/>
        <v>0.70397000854053382</v>
      </c>
      <c r="AE19" s="56"/>
    </row>
    <row r="20" spans="1:31" s="29" customFormat="1" ht="20.100000000000001" customHeight="1" x14ac:dyDescent="0.3">
      <c r="A20" s="21"/>
      <c r="B20" s="46">
        <v>53</v>
      </c>
      <c r="C20" s="47">
        <v>2</v>
      </c>
      <c r="D20" s="48" t="s">
        <v>115</v>
      </c>
      <c r="E20" s="49">
        <v>151679</v>
      </c>
      <c r="F20" s="49">
        <v>70621</v>
      </c>
      <c r="G20" s="49">
        <v>0</v>
      </c>
      <c r="H20" s="49">
        <v>623930</v>
      </c>
      <c r="I20" s="49">
        <v>623930</v>
      </c>
      <c r="J20" s="50"/>
      <c r="K20" s="51">
        <v>207554.17</v>
      </c>
      <c r="L20" s="52">
        <f t="shared" si="11"/>
        <v>332.65617937909701</v>
      </c>
      <c r="M20" s="50"/>
      <c r="N20" s="51">
        <v>121637.67</v>
      </c>
      <c r="O20" s="52">
        <f t="shared" si="12"/>
        <v>194.95403330501819</v>
      </c>
      <c r="P20" s="50"/>
      <c r="Q20" s="51">
        <v>85916.5</v>
      </c>
      <c r="R20" s="52">
        <f t="shared" si="13"/>
        <v>137.70214607407883</v>
      </c>
      <c r="S20" s="50">
        <v>1</v>
      </c>
      <c r="T20" s="53">
        <v>2.8263037264689466E-2</v>
      </c>
      <c r="U20" s="53">
        <v>0</v>
      </c>
      <c r="V20" s="53">
        <v>0.11020023648923891</v>
      </c>
      <c r="W20" s="53">
        <v>0.32654966179473843</v>
      </c>
      <c r="X20" s="53">
        <v>0.52911618580000752</v>
      </c>
      <c r="Y20" s="53">
        <v>5.8708786513256951E-3</v>
      </c>
      <c r="Z20" s="54">
        <f t="shared" si="14"/>
        <v>0.58605264350988462</v>
      </c>
      <c r="AA20" s="53">
        <v>0</v>
      </c>
      <c r="AB20" s="53">
        <v>1.0272764835625287E-3</v>
      </c>
      <c r="AC20" s="53">
        <v>0.99897272351643751</v>
      </c>
      <c r="AD20" s="55">
        <f t="shared" si="15"/>
        <v>0.41394735649011533</v>
      </c>
      <c r="AE20" s="56"/>
    </row>
    <row r="21" spans="1:31" s="29" customFormat="1" ht="20.100000000000001" customHeight="1" x14ac:dyDescent="0.3">
      <c r="A21" s="21"/>
      <c r="B21" s="57">
        <v>335</v>
      </c>
      <c r="C21" s="58">
        <v>2</v>
      </c>
      <c r="D21" s="59" t="s">
        <v>103</v>
      </c>
      <c r="E21" s="49">
        <v>143757</v>
      </c>
      <c r="F21" s="49">
        <v>6812</v>
      </c>
      <c r="G21" s="49">
        <v>9298</v>
      </c>
      <c r="H21" s="49">
        <v>331252</v>
      </c>
      <c r="I21" s="49">
        <v>335126</v>
      </c>
      <c r="J21" s="61"/>
      <c r="K21" s="51">
        <v>160454.19</v>
      </c>
      <c r="L21" s="62">
        <f t="shared" si="11"/>
        <v>478.7876500182021</v>
      </c>
      <c r="M21" s="61"/>
      <c r="N21" s="51">
        <v>102747.94</v>
      </c>
      <c r="O21" s="62">
        <f t="shared" si="12"/>
        <v>306.59495234628167</v>
      </c>
      <c r="P21" s="50"/>
      <c r="Q21" s="51">
        <v>57706.25</v>
      </c>
      <c r="R21" s="62">
        <f t="shared" si="13"/>
        <v>172.1926976719204</v>
      </c>
      <c r="S21" s="50"/>
      <c r="T21" s="53">
        <v>1.7763859791252262E-2</v>
      </c>
      <c r="U21" s="53">
        <v>6.8098688888555822E-4</v>
      </c>
      <c r="V21" s="53">
        <v>6.4114570082864919E-2</v>
      </c>
      <c r="W21" s="53">
        <v>0.49730125976248279</v>
      </c>
      <c r="X21" s="53">
        <v>0.41344653722497987</v>
      </c>
      <c r="Y21" s="53">
        <v>6.6927862495345398E-3</v>
      </c>
      <c r="Z21" s="63">
        <f t="shared" si="14"/>
        <v>0.64035685200866366</v>
      </c>
      <c r="AA21" s="53">
        <v>4.5574092927542505E-2</v>
      </c>
      <c r="AB21" s="53">
        <v>1.0165276724791508E-3</v>
      </c>
      <c r="AC21" s="53">
        <v>0.95340937939997839</v>
      </c>
      <c r="AD21" s="55">
        <f t="shared" si="15"/>
        <v>0.35964314799133634</v>
      </c>
      <c r="AE21" s="56"/>
    </row>
    <row r="22" spans="1:31" s="29" customFormat="1" ht="20.100000000000001" customHeight="1" x14ac:dyDescent="0.3">
      <c r="A22" s="21"/>
      <c r="B22" s="57">
        <v>357</v>
      </c>
      <c r="C22" s="58">
        <v>2</v>
      </c>
      <c r="D22" s="59" t="s">
        <v>78</v>
      </c>
      <c r="E22" s="49">
        <v>171958</v>
      </c>
      <c r="F22" s="49">
        <v>32190</v>
      </c>
      <c r="G22" s="49">
        <v>0</v>
      </c>
      <c r="H22" s="49">
        <v>481777</v>
      </c>
      <c r="I22" s="49">
        <v>481777</v>
      </c>
      <c r="J22" s="61"/>
      <c r="K22" s="51">
        <v>210236.02</v>
      </c>
      <c r="L22" s="62">
        <f t="shared" si="11"/>
        <v>436.37620724941206</v>
      </c>
      <c r="M22" s="61"/>
      <c r="N22" s="51">
        <v>119050.13</v>
      </c>
      <c r="O22" s="62">
        <f t="shared" si="12"/>
        <v>247.10629606643738</v>
      </c>
      <c r="P22" s="50"/>
      <c r="Q22" s="51">
        <v>91185.89</v>
      </c>
      <c r="R22" s="62">
        <f t="shared" si="13"/>
        <v>189.26991118297471</v>
      </c>
      <c r="S22" s="50">
        <v>1</v>
      </c>
      <c r="T22" s="53">
        <v>2.2298085688776653E-2</v>
      </c>
      <c r="U22" s="53">
        <v>1.0852991088711956E-2</v>
      </c>
      <c r="V22" s="53">
        <v>0.11108060108796185</v>
      </c>
      <c r="W22" s="53">
        <v>0.39410557552520098</v>
      </c>
      <c r="X22" s="53">
        <v>0.45264755275781721</v>
      </c>
      <c r="Y22" s="53">
        <v>9.0151938515312825E-3</v>
      </c>
      <c r="Z22" s="63">
        <f t="shared" si="14"/>
        <v>0.56626894858454802</v>
      </c>
      <c r="AA22" s="53">
        <v>0</v>
      </c>
      <c r="AB22" s="53">
        <v>1.5444275424629844E-3</v>
      </c>
      <c r="AC22" s="53">
        <v>0.99845557245753702</v>
      </c>
      <c r="AD22" s="55">
        <f t="shared" si="15"/>
        <v>0.43373105141545204</v>
      </c>
      <c r="AE22" s="56"/>
    </row>
    <row r="23" spans="1:31" s="29" customFormat="1" ht="20.100000000000001" customHeight="1" x14ac:dyDescent="0.3">
      <c r="A23" s="21"/>
      <c r="B23" s="57">
        <v>441</v>
      </c>
      <c r="C23" s="58">
        <v>2</v>
      </c>
      <c r="D23" s="59" t="s">
        <v>90</v>
      </c>
      <c r="E23" s="49">
        <v>295258</v>
      </c>
      <c r="F23" s="49">
        <v>130615</v>
      </c>
      <c r="G23" s="49">
        <v>26</v>
      </c>
      <c r="H23" s="49">
        <v>1022600</v>
      </c>
      <c r="I23" s="49">
        <v>1022611</v>
      </c>
      <c r="J23" s="61"/>
      <c r="K23" s="51">
        <v>386930.7</v>
      </c>
      <c r="L23" s="64">
        <f t="shared" si="11"/>
        <v>378.37525706255849</v>
      </c>
      <c r="M23" s="61"/>
      <c r="N23" s="51">
        <v>172216.42</v>
      </c>
      <c r="O23" s="64">
        <f t="shared" si="12"/>
        <v>168.4085346236252</v>
      </c>
      <c r="P23" s="50"/>
      <c r="Q23" s="51">
        <v>214714.28</v>
      </c>
      <c r="R23" s="64">
        <f t="shared" si="13"/>
        <v>209.96672243893329</v>
      </c>
      <c r="S23" s="50"/>
      <c r="T23" s="53">
        <v>3.2717728077264641E-2</v>
      </c>
      <c r="U23" s="53">
        <v>8.2582137057546541E-4</v>
      </c>
      <c r="V23" s="53">
        <v>5.4891688028354084E-2</v>
      </c>
      <c r="W23" s="53">
        <v>0.39971310517313041</v>
      </c>
      <c r="X23" s="53">
        <v>0.50888266055002185</v>
      </c>
      <c r="Y23" s="53">
        <v>2.9689968006535029E-3</v>
      </c>
      <c r="Z23" s="65">
        <f t="shared" si="14"/>
        <v>0.44508337022624467</v>
      </c>
      <c r="AA23" s="53">
        <v>0</v>
      </c>
      <c r="AB23" s="53">
        <v>8.8075185311382181E-4</v>
      </c>
      <c r="AC23" s="53">
        <v>0.99911924814688624</v>
      </c>
      <c r="AD23" s="55">
        <f t="shared" si="15"/>
        <v>0.55491662977375533</v>
      </c>
      <c r="AE23" s="56"/>
    </row>
    <row r="24" spans="1:31" s="93" customFormat="1" x14ac:dyDescent="0.3">
      <c r="A24" s="4"/>
      <c r="B24" s="57"/>
      <c r="C24" s="58"/>
      <c r="D24" s="94" t="s">
        <v>132</v>
      </c>
      <c r="E24" s="95">
        <f>SUM(E18:E23)</f>
        <v>1116188</v>
      </c>
      <c r="F24" s="95">
        <f>SUM(F18:F23)</f>
        <v>294404</v>
      </c>
      <c r="G24" s="95">
        <f t="shared" ref="G24:K24" si="16">SUM(G18:G23)</f>
        <v>9324</v>
      </c>
      <c r="H24" s="95">
        <f t="shared" si="16"/>
        <v>3542362</v>
      </c>
      <c r="I24" s="95">
        <f t="shared" si="16"/>
        <v>3546247</v>
      </c>
      <c r="J24" s="95"/>
      <c r="K24" s="95">
        <f t="shared" si="16"/>
        <v>1422148.33</v>
      </c>
      <c r="L24" s="96">
        <f t="shared" ref="L24" si="17">K24*1000/I24</f>
        <v>401.0291245928442</v>
      </c>
      <c r="M24" s="121"/>
      <c r="N24" s="98">
        <f>SUM(N18:N23)</f>
        <v>740548.57000000007</v>
      </c>
      <c r="O24" s="99">
        <f>N24*1000/H24</f>
        <v>209.05502317380328</v>
      </c>
      <c r="P24" s="107"/>
      <c r="Q24" s="98">
        <f>SUM(Q18:Q23)</f>
        <v>681599.76</v>
      </c>
      <c r="R24" s="96">
        <f t="shared" ref="R24" si="18">Q24*1000/I24</f>
        <v>192.20312629097748</v>
      </c>
      <c r="S24" s="122"/>
      <c r="T24" s="103"/>
      <c r="U24" s="103"/>
      <c r="V24" s="103"/>
      <c r="W24" s="186" t="s">
        <v>133</v>
      </c>
      <c r="X24" s="187"/>
      <c r="Y24" s="188"/>
      <c r="Z24" s="63">
        <f t="shared" ref="Z24" si="19">N24/K24</f>
        <v>0.52072526780662887</v>
      </c>
      <c r="AA24" s="103"/>
      <c r="AB24" s="103"/>
      <c r="AC24" s="103"/>
      <c r="AD24" s="104">
        <f t="shared" ref="AD24" si="20">Q24/K24</f>
        <v>0.47927473219337113</v>
      </c>
    </row>
    <row r="25" spans="1:31" s="93" customFormat="1" x14ac:dyDescent="0.3">
      <c r="A25" s="4"/>
      <c r="B25" s="57"/>
      <c r="C25" s="58"/>
      <c r="D25" s="59"/>
      <c r="E25" s="60"/>
      <c r="F25" s="60"/>
      <c r="G25" s="60"/>
      <c r="H25" s="60"/>
      <c r="I25" s="60"/>
      <c r="J25" s="97"/>
      <c r="K25" s="105"/>
      <c r="L25" s="106"/>
      <c r="M25" s="121"/>
      <c r="N25" s="105"/>
      <c r="O25" s="62"/>
      <c r="P25" s="107"/>
      <c r="Q25" s="105"/>
      <c r="R25" s="106"/>
      <c r="S25" s="122"/>
      <c r="T25" s="103"/>
      <c r="U25" s="103"/>
      <c r="V25" s="103"/>
      <c r="W25" s="103"/>
      <c r="X25" s="103"/>
      <c r="Y25" s="103"/>
      <c r="Z25" s="63"/>
      <c r="AA25" s="103"/>
      <c r="AB25" s="103"/>
      <c r="AC25" s="103"/>
      <c r="AD25" s="104"/>
    </row>
    <row r="26" spans="1:31" s="93" customFormat="1" ht="16.8" thickBot="1" x14ac:dyDescent="0.35">
      <c r="A26" s="4"/>
      <c r="B26" s="57"/>
      <c r="C26" s="58"/>
      <c r="D26" s="109"/>
      <c r="E26" s="110"/>
      <c r="F26" s="110"/>
      <c r="G26" s="110"/>
      <c r="H26" s="110"/>
      <c r="I26" s="110"/>
      <c r="J26" s="111"/>
      <c r="K26" s="112"/>
      <c r="L26" s="113"/>
      <c r="M26" s="123"/>
      <c r="N26" s="112"/>
      <c r="O26" s="114"/>
      <c r="P26" s="115"/>
      <c r="Q26" s="112"/>
      <c r="R26" s="113"/>
      <c r="S26" s="124"/>
      <c r="T26" s="117"/>
      <c r="U26" s="117"/>
      <c r="V26" s="117"/>
      <c r="W26" s="117"/>
      <c r="X26" s="117"/>
      <c r="Y26" s="117"/>
      <c r="Z26" s="118"/>
      <c r="AA26" s="117"/>
      <c r="AB26" s="117"/>
      <c r="AC26" s="117"/>
      <c r="AD26" s="119"/>
    </row>
    <row r="27" spans="1:31" s="93" customFormat="1" ht="17.25" customHeight="1" thickBot="1" x14ac:dyDescent="0.35">
      <c r="A27" s="4"/>
      <c r="B27" s="57"/>
      <c r="C27" s="120"/>
      <c r="D27" s="195" t="s">
        <v>135</v>
      </c>
      <c r="E27" s="196"/>
      <c r="F27" s="196"/>
      <c r="G27" s="196"/>
      <c r="H27" s="196"/>
      <c r="I27" s="196"/>
      <c r="J27" s="196"/>
      <c r="K27" s="196"/>
      <c r="L27" s="196"/>
      <c r="M27" s="196"/>
      <c r="N27" s="196"/>
      <c r="O27" s="196"/>
      <c r="P27" s="196"/>
      <c r="Q27" s="196"/>
      <c r="R27" s="196"/>
      <c r="S27" s="196"/>
      <c r="T27" s="196"/>
      <c r="U27" s="196"/>
      <c r="V27" s="196"/>
      <c r="W27" s="196"/>
      <c r="X27" s="196"/>
      <c r="Y27" s="196"/>
      <c r="Z27" s="196"/>
      <c r="AA27" s="196"/>
      <c r="AB27" s="196"/>
      <c r="AC27" s="196"/>
      <c r="AD27" s="197"/>
    </row>
    <row r="28" spans="1:31" s="29" customFormat="1" ht="20.100000000000001" customHeight="1" x14ac:dyDescent="0.3">
      <c r="A28" s="21"/>
      <c r="B28" s="57">
        <v>14</v>
      </c>
      <c r="C28" s="58">
        <v>3</v>
      </c>
      <c r="D28" s="59" t="s">
        <v>34</v>
      </c>
      <c r="E28" s="49">
        <v>44547</v>
      </c>
      <c r="F28" s="49">
        <v>10806</v>
      </c>
      <c r="G28" s="49">
        <v>0</v>
      </c>
      <c r="H28" s="49">
        <v>151043</v>
      </c>
      <c r="I28" s="49">
        <v>151043</v>
      </c>
      <c r="J28" s="61"/>
      <c r="K28" s="51">
        <v>59849.15</v>
      </c>
      <c r="L28" s="62">
        <f t="shared" ref="L28:L34" si="21">K28*1000/I28</f>
        <v>396.239150440603</v>
      </c>
      <c r="M28" s="61"/>
      <c r="N28" s="51">
        <v>33139.910000000003</v>
      </c>
      <c r="O28" s="62">
        <f t="shared" ref="O28:O34" si="22">N28*1000/I28</f>
        <v>219.40712247505681</v>
      </c>
      <c r="P28" s="50"/>
      <c r="Q28" s="51">
        <v>26709.24</v>
      </c>
      <c r="R28" s="62">
        <f t="shared" ref="R28:R34" si="23">Q28*1000/I28</f>
        <v>176.83202796554625</v>
      </c>
      <c r="S28" s="50"/>
      <c r="T28" s="53">
        <v>2.5113224507851709E-2</v>
      </c>
      <c r="U28" s="53">
        <v>0</v>
      </c>
      <c r="V28" s="53">
        <v>0.11942428328863898</v>
      </c>
      <c r="W28" s="53">
        <v>0.46615183927777709</v>
      </c>
      <c r="X28" s="53">
        <v>0.38411299246135544</v>
      </c>
      <c r="Y28" s="53">
        <v>5.1976604643766376E-3</v>
      </c>
      <c r="Z28" s="63">
        <f t="shared" ref="Z28:Z34" si="24">N28/K28</f>
        <v>0.55372398772580733</v>
      </c>
      <c r="AA28" s="53">
        <v>0</v>
      </c>
      <c r="AB28" s="53">
        <v>1.8285806709588143E-3</v>
      </c>
      <c r="AC28" s="53">
        <v>0.99817141932904119</v>
      </c>
      <c r="AD28" s="55">
        <f t="shared" ref="AD28:AD34" si="25">Q28/K28</f>
        <v>0.44627601227419272</v>
      </c>
      <c r="AE28" s="56"/>
    </row>
    <row r="29" spans="1:31" s="29" customFormat="1" ht="20.100000000000001" customHeight="1" x14ac:dyDescent="0.3">
      <c r="A29" s="21"/>
      <c r="B29" s="57">
        <v>36</v>
      </c>
      <c r="C29" s="58">
        <v>3</v>
      </c>
      <c r="D29" s="59" t="s">
        <v>59</v>
      </c>
      <c r="E29" s="49">
        <v>30859</v>
      </c>
      <c r="F29" s="49">
        <v>26805</v>
      </c>
      <c r="G29" s="49">
        <v>0</v>
      </c>
      <c r="H29" s="49">
        <v>131000</v>
      </c>
      <c r="I29" s="49">
        <v>131000</v>
      </c>
      <c r="J29" s="61"/>
      <c r="K29" s="51">
        <v>56959.49</v>
      </c>
      <c r="L29" s="62">
        <f t="shared" si="21"/>
        <v>434.80526717557251</v>
      </c>
      <c r="M29" s="61"/>
      <c r="N29" s="51">
        <v>28402.89</v>
      </c>
      <c r="O29" s="62">
        <f t="shared" si="22"/>
        <v>216.81595419847329</v>
      </c>
      <c r="P29" s="50"/>
      <c r="Q29" s="51">
        <v>28556.6</v>
      </c>
      <c r="R29" s="62">
        <f t="shared" si="23"/>
        <v>217.98931297709925</v>
      </c>
      <c r="S29" s="50"/>
      <c r="T29" s="53">
        <v>2.5413259002869074E-2</v>
      </c>
      <c r="U29" s="53">
        <v>0</v>
      </c>
      <c r="V29" s="53">
        <v>9.8551238976033781E-2</v>
      </c>
      <c r="W29" s="53">
        <v>0.25009849349837288</v>
      </c>
      <c r="X29" s="53">
        <v>0.61748716415829508</v>
      </c>
      <c r="Y29" s="53">
        <v>8.4498443644291134E-3</v>
      </c>
      <c r="Z29" s="63">
        <f t="shared" si="24"/>
        <v>0.49865070772227771</v>
      </c>
      <c r="AA29" s="53">
        <v>0</v>
      </c>
      <c r="AB29" s="53">
        <v>0</v>
      </c>
      <c r="AC29" s="53">
        <v>1</v>
      </c>
      <c r="AD29" s="55">
        <f t="shared" si="25"/>
        <v>0.50134929227772229</v>
      </c>
      <c r="AE29" s="56"/>
    </row>
    <row r="30" spans="1:31" s="29" customFormat="1" ht="20.100000000000001" customHeight="1" x14ac:dyDescent="0.3">
      <c r="A30" s="21"/>
      <c r="B30" s="57">
        <v>55</v>
      </c>
      <c r="C30" s="58">
        <v>3</v>
      </c>
      <c r="D30" s="59" t="s">
        <v>102</v>
      </c>
      <c r="E30" s="49">
        <v>26137</v>
      </c>
      <c r="F30" s="49">
        <v>8348</v>
      </c>
      <c r="G30" s="49">
        <v>104</v>
      </c>
      <c r="H30" s="49">
        <v>73368</v>
      </c>
      <c r="I30" s="49">
        <v>73411</v>
      </c>
      <c r="J30" s="61"/>
      <c r="K30" s="51">
        <v>37153.360000000001</v>
      </c>
      <c r="L30" s="62">
        <f t="shared" si="21"/>
        <v>506.10072060045496</v>
      </c>
      <c r="M30" s="61"/>
      <c r="N30" s="51">
        <v>9981.33</v>
      </c>
      <c r="O30" s="62">
        <f t="shared" si="22"/>
        <v>135.96504611025597</v>
      </c>
      <c r="P30" s="50"/>
      <c r="Q30" s="51">
        <v>27172.03</v>
      </c>
      <c r="R30" s="62">
        <f t="shared" si="23"/>
        <v>370.13567449019899</v>
      </c>
      <c r="S30" s="50"/>
      <c r="T30" s="53">
        <v>4.0501616518039178E-2</v>
      </c>
      <c r="U30" s="53">
        <v>4.3621441230777859E-3</v>
      </c>
      <c r="V30" s="53">
        <v>0.12862915062421543</v>
      </c>
      <c r="W30" s="53">
        <v>0.67719532366929058</v>
      </c>
      <c r="X30" s="53">
        <v>0.14021678473710417</v>
      </c>
      <c r="Y30" s="53">
        <v>9.0949803282728853E-3</v>
      </c>
      <c r="Z30" s="63">
        <f t="shared" si="24"/>
        <v>0.26865214882314814</v>
      </c>
      <c r="AA30" s="53">
        <v>0</v>
      </c>
      <c r="AB30" s="53">
        <v>8.5602731926911612E-4</v>
      </c>
      <c r="AC30" s="53">
        <v>0.99914397268073096</v>
      </c>
      <c r="AD30" s="55">
        <f t="shared" si="25"/>
        <v>0.73134785117685175</v>
      </c>
      <c r="AE30" s="56"/>
    </row>
    <row r="31" spans="1:31" s="29" customFormat="1" ht="20.100000000000001" customHeight="1" x14ac:dyDescent="0.3">
      <c r="A31" s="21"/>
      <c r="B31" s="57">
        <v>103</v>
      </c>
      <c r="C31" s="58">
        <v>3</v>
      </c>
      <c r="D31" s="59" t="s">
        <v>101</v>
      </c>
      <c r="E31" s="49">
        <v>26734</v>
      </c>
      <c r="F31" s="49">
        <v>8362</v>
      </c>
      <c r="G31" s="49">
        <v>50</v>
      </c>
      <c r="H31" s="49">
        <v>77754</v>
      </c>
      <c r="I31" s="49">
        <v>77775</v>
      </c>
      <c r="J31" s="61"/>
      <c r="K31" s="51">
        <v>26260.31</v>
      </c>
      <c r="L31" s="62">
        <f t="shared" si="21"/>
        <v>337.64461587913854</v>
      </c>
      <c r="M31" s="61"/>
      <c r="N31" s="51">
        <v>9690.49</v>
      </c>
      <c r="O31" s="62">
        <f t="shared" si="22"/>
        <v>124.59646415943426</v>
      </c>
      <c r="P31" s="50"/>
      <c r="Q31" s="51">
        <v>16569.82</v>
      </c>
      <c r="R31" s="62">
        <f t="shared" si="23"/>
        <v>213.04815171970426</v>
      </c>
      <c r="S31" s="50"/>
      <c r="T31" s="53">
        <v>4.4210354687946637E-2</v>
      </c>
      <c r="U31" s="53">
        <v>0</v>
      </c>
      <c r="V31" s="53">
        <v>6.8680737506565712E-2</v>
      </c>
      <c r="W31" s="53">
        <v>0.48914863954247928</v>
      </c>
      <c r="X31" s="53">
        <v>0.39796026826300834</v>
      </c>
      <c r="Y31" s="53">
        <v>0</v>
      </c>
      <c r="Z31" s="63">
        <f t="shared" si="24"/>
        <v>0.36901658815147265</v>
      </c>
      <c r="AA31" s="53">
        <v>0</v>
      </c>
      <c r="AB31" s="53">
        <v>0</v>
      </c>
      <c r="AC31" s="53">
        <v>1</v>
      </c>
      <c r="AD31" s="55">
        <f t="shared" si="25"/>
        <v>0.63098341184852724</v>
      </c>
      <c r="AE31" s="56"/>
    </row>
    <row r="32" spans="1:31" s="29" customFormat="1" ht="20.100000000000001" customHeight="1" x14ac:dyDescent="0.3">
      <c r="A32" s="21"/>
      <c r="B32" s="57">
        <v>123</v>
      </c>
      <c r="C32" s="58">
        <v>3</v>
      </c>
      <c r="D32" s="59" t="s">
        <v>112</v>
      </c>
      <c r="E32" s="49">
        <v>41020</v>
      </c>
      <c r="F32" s="49">
        <v>7678</v>
      </c>
      <c r="G32" s="49">
        <v>0</v>
      </c>
      <c r="H32" s="49">
        <v>107909</v>
      </c>
      <c r="I32" s="49">
        <v>107909</v>
      </c>
      <c r="J32" s="61"/>
      <c r="K32" s="51">
        <v>51377.37</v>
      </c>
      <c r="L32" s="62">
        <f t="shared" si="21"/>
        <v>476.11756201985008</v>
      </c>
      <c r="M32" s="61"/>
      <c r="N32" s="51">
        <v>13587.99</v>
      </c>
      <c r="O32" s="62">
        <f t="shared" si="22"/>
        <v>125.9208221742394</v>
      </c>
      <c r="P32" s="50"/>
      <c r="Q32" s="51">
        <v>37789.379999999997</v>
      </c>
      <c r="R32" s="62">
        <f t="shared" si="23"/>
        <v>350.19673984561064</v>
      </c>
      <c r="S32" s="50">
        <v>1</v>
      </c>
      <c r="T32" s="53">
        <v>4.3757759609773045E-2</v>
      </c>
      <c r="U32" s="53">
        <v>1.2842223169136862E-2</v>
      </c>
      <c r="V32" s="53">
        <v>0.15694374223119095</v>
      </c>
      <c r="W32" s="53">
        <v>0.63073125605773928</v>
      </c>
      <c r="X32" s="53">
        <v>0.13634908474321811</v>
      </c>
      <c r="Y32" s="53">
        <v>1.9375934188941849E-2</v>
      </c>
      <c r="Z32" s="63">
        <f t="shared" si="24"/>
        <v>0.26447422279497762</v>
      </c>
      <c r="AA32" s="53">
        <v>0</v>
      </c>
      <c r="AB32" s="53">
        <v>1.7571074201270305E-4</v>
      </c>
      <c r="AC32" s="53">
        <v>0.99982428925798728</v>
      </c>
      <c r="AD32" s="55">
        <f t="shared" si="25"/>
        <v>0.73552577720502232</v>
      </c>
      <c r="AE32" s="56"/>
    </row>
    <row r="33" spans="1:31" s="29" customFormat="1" ht="20.100000000000001" customHeight="1" x14ac:dyDescent="0.3">
      <c r="A33" s="21"/>
      <c r="B33" s="57">
        <v>179</v>
      </c>
      <c r="C33" s="58">
        <v>3</v>
      </c>
      <c r="D33" s="59" t="s">
        <v>38</v>
      </c>
      <c r="E33" s="49">
        <v>28548</v>
      </c>
      <c r="F33" s="49">
        <v>14196</v>
      </c>
      <c r="G33" s="49">
        <v>0</v>
      </c>
      <c r="H33" s="49">
        <v>106005</v>
      </c>
      <c r="I33" s="49">
        <v>106005</v>
      </c>
      <c r="J33" s="61"/>
      <c r="K33" s="51">
        <v>50697.497453772303</v>
      </c>
      <c r="L33" s="62">
        <f t="shared" si="21"/>
        <v>478.25571863376547</v>
      </c>
      <c r="M33" s="61"/>
      <c r="N33" s="51">
        <v>16570.621963017849</v>
      </c>
      <c r="O33" s="62">
        <f t="shared" si="22"/>
        <v>156.3192487431522</v>
      </c>
      <c r="P33" s="50">
        <v>6</v>
      </c>
      <c r="Q33" s="51">
        <v>34126.875490754457</v>
      </c>
      <c r="R33" s="62">
        <f t="shared" si="23"/>
        <v>321.93646989061324</v>
      </c>
      <c r="S33" s="50"/>
      <c r="T33" s="53">
        <v>3.5248526054336787E-2</v>
      </c>
      <c r="U33" s="53">
        <v>0</v>
      </c>
      <c r="V33" s="53">
        <v>0.1121689942687879</v>
      </c>
      <c r="W33" s="53">
        <v>0.51123983046168064</v>
      </c>
      <c r="X33" s="53">
        <v>0.33522881714382735</v>
      </c>
      <c r="Y33" s="53">
        <v>6.1138320713671861E-3</v>
      </c>
      <c r="Z33" s="63">
        <f t="shared" si="24"/>
        <v>0.32685285852871743</v>
      </c>
      <c r="AA33" s="53">
        <v>0</v>
      </c>
      <c r="AB33" s="53">
        <v>7.7094664019645802E-4</v>
      </c>
      <c r="AC33" s="53">
        <v>0.99922905335980361</v>
      </c>
      <c r="AD33" s="55">
        <f t="shared" si="25"/>
        <v>0.67314714147128263</v>
      </c>
      <c r="AE33" s="56"/>
    </row>
    <row r="34" spans="1:31" s="29" customFormat="1" ht="20.100000000000001" customHeight="1" x14ac:dyDescent="0.3">
      <c r="A34" s="21"/>
      <c r="B34" s="57">
        <v>293</v>
      </c>
      <c r="C34" s="58">
        <v>3</v>
      </c>
      <c r="D34" s="59" t="s">
        <v>95</v>
      </c>
      <c r="E34" s="49">
        <v>27110</v>
      </c>
      <c r="F34" s="49">
        <v>8209</v>
      </c>
      <c r="G34" s="49">
        <v>0</v>
      </c>
      <c r="H34" s="49">
        <v>82094</v>
      </c>
      <c r="I34" s="49">
        <v>82094</v>
      </c>
      <c r="J34" s="61"/>
      <c r="K34" s="51">
        <v>35585.75</v>
      </c>
      <c r="L34" s="62">
        <f t="shared" si="21"/>
        <v>433.47564986478915</v>
      </c>
      <c r="M34" s="61"/>
      <c r="N34" s="51">
        <v>18751.22</v>
      </c>
      <c r="O34" s="62">
        <f t="shared" si="22"/>
        <v>228.41157697273857</v>
      </c>
      <c r="P34" s="50"/>
      <c r="Q34" s="51">
        <v>16834.53</v>
      </c>
      <c r="R34" s="62">
        <f t="shared" si="23"/>
        <v>205.06407289205058</v>
      </c>
      <c r="S34" s="50"/>
      <c r="T34" s="53">
        <v>2.4123230381809822E-2</v>
      </c>
      <c r="U34" s="53">
        <v>0</v>
      </c>
      <c r="V34" s="53">
        <v>0.11864508016011756</v>
      </c>
      <c r="W34" s="53">
        <v>0.47833527631802092</v>
      </c>
      <c r="X34" s="53">
        <v>0.36118449892860299</v>
      </c>
      <c r="Y34" s="53">
        <v>1.7711914211448642E-2</v>
      </c>
      <c r="Z34" s="63">
        <f t="shared" si="24"/>
        <v>0.52693058316882468</v>
      </c>
      <c r="AA34" s="53">
        <v>0</v>
      </c>
      <c r="AB34" s="53">
        <v>5.5647529215249857E-3</v>
      </c>
      <c r="AC34" s="53">
        <v>0.99443524707847497</v>
      </c>
      <c r="AD34" s="55">
        <f t="shared" si="25"/>
        <v>0.47306941683117537</v>
      </c>
      <c r="AE34" s="56"/>
    </row>
    <row r="35" spans="1:31" s="126" customFormat="1" x14ac:dyDescent="0.3">
      <c r="A35" s="125"/>
      <c r="B35" s="57"/>
      <c r="C35" s="58"/>
      <c r="D35" s="94" t="s">
        <v>132</v>
      </c>
      <c r="E35" s="95">
        <f>SUM(E28:E34)</f>
        <v>224955</v>
      </c>
      <c r="F35" s="95">
        <f>SUM(F28:F34)</f>
        <v>84404</v>
      </c>
      <c r="G35" s="95">
        <f>SUM(G28:G34)</f>
        <v>154</v>
      </c>
      <c r="H35" s="95">
        <f>SUM(H28:H34)</f>
        <v>729173</v>
      </c>
      <c r="I35" s="95">
        <f>SUM(I28:I34)</f>
        <v>729237</v>
      </c>
      <c r="J35" s="95"/>
      <c r="K35" s="95">
        <f>SUM(K28:K34)</f>
        <v>317882.92745377228</v>
      </c>
      <c r="L35" s="96">
        <f t="shared" ref="L35" si="26">K35*1000/I35</f>
        <v>435.91168228404797</v>
      </c>
      <c r="M35" s="121"/>
      <c r="N35" s="98">
        <f>SUM(N28:N34)</f>
        <v>130124.45196301787</v>
      </c>
      <c r="O35" s="99">
        <f t="shared" ref="O35" si="27">N35*1000/I35</f>
        <v>178.4391795301361</v>
      </c>
      <c r="P35" s="100"/>
      <c r="Q35" s="98">
        <f>SUM(Q28:Q34)</f>
        <v>187758.47549075447</v>
      </c>
      <c r="R35" s="96">
        <f t="shared" ref="R35" si="28">Q35*1000/I35</f>
        <v>257.47250275391195</v>
      </c>
      <c r="S35" s="108"/>
      <c r="T35" s="103"/>
      <c r="U35" s="103"/>
      <c r="V35" s="103"/>
      <c r="W35" s="186" t="s">
        <v>133</v>
      </c>
      <c r="X35" s="187"/>
      <c r="Y35" s="188"/>
      <c r="Z35" s="63">
        <f t="shared" ref="Z35" si="29">N35/K35</f>
        <v>0.40934709204205705</v>
      </c>
      <c r="AA35" s="103"/>
      <c r="AB35" s="103"/>
      <c r="AC35" s="103"/>
      <c r="AD35" s="104">
        <f t="shared" ref="AD35" si="30">Q35/K35</f>
        <v>0.59065290795794312</v>
      </c>
    </row>
    <row r="36" spans="1:31" s="126" customFormat="1" x14ac:dyDescent="0.3">
      <c r="A36" s="125"/>
      <c r="B36" s="57"/>
      <c r="C36" s="58"/>
      <c r="D36" s="59"/>
      <c r="E36" s="60"/>
      <c r="F36" s="60"/>
      <c r="G36" s="60"/>
      <c r="H36" s="60"/>
      <c r="I36" s="60"/>
      <c r="J36" s="121"/>
      <c r="K36" s="105"/>
      <c r="L36" s="106"/>
      <c r="M36" s="121"/>
      <c r="N36" s="105"/>
      <c r="O36" s="62"/>
      <c r="P36" s="107"/>
      <c r="Q36" s="105"/>
      <c r="R36" s="106"/>
      <c r="S36" s="108"/>
      <c r="T36" s="103"/>
      <c r="U36" s="103"/>
      <c r="V36" s="103"/>
      <c r="W36" s="103"/>
      <c r="X36" s="103"/>
      <c r="Y36" s="103"/>
      <c r="Z36" s="63"/>
      <c r="AA36" s="103"/>
      <c r="AB36" s="103"/>
      <c r="AC36" s="103"/>
      <c r="AD36" s="104"/>
    </row>
    <row r="37" spans="1:31" s="126" customFormat="1" ht="16.8" thickBot="1" x14ac:dyDescent="0.35">
      <c r="A37" s="125"/>
      <c r="B37" s="57"/>
      <c r="C37" s="58"/>
      <c r="D37" s="109"/>
      <c r="E37" s="110"/>
      <c r="F37" s="110"/>
      <c r="G37" s="110"/>
      <c r="H37" s="110"/>
      <c r="I37" s="110"/>
      <c r="J37" s="123"/>
      <c r="K37" s="112"/>
      <c r="L37" s="113"/>
      <c r="M37" s="123"/>
      <c r="N37" s="112"/>
      <c r="O37" s="114"/>
      <c r="P37" s="115"/>
      <c r="Q37" s="112"/>
      <c r="R37" s="113"/>
      <c r="S37" s="116"/>
      <c r="T37" s="117"/>
      <c r="U37" s="117"/>
      <c r="V37" s="117"/>
      <c r="W37" s="117"/>
      <c r="X37" s="117"/>
      <c r="Y37" s="117"/>
      <c r="Z37" s="118"/>
      <c r="AA37" s="117"/>
      <c r="AB37" s="117"/>
      <c r="AC37" s="117"/>
      <c r="AD37" s="119"/>
    </row>
    <row r="38" spans="1:31" s="126" customFormat="1" ht="17.25" customHeight="1" thickBot="1" x14ac:dyDescent="0.35">
      <c r="A38" s="125"/>
      <c r="B38" s="57"/>
      <c r="C38" s="120"/>
      <c r="D38" s="189" t="s">
        <v>136</v>
      </c>
      <c r="E38" s="190"/>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1"/>
    </row>
    <row r="39" spans="1:31" s="29" customFormat="1" ht="20.100000000000001" customHeight="1" x14ac:dyDescent="0.3">
      <c r="A39" s="21"/>
      <c r="B39" s="57">
        <v>12</v>
      </c>
      <c r="C39" s="58">
        <v>4</v>
      </c>
      <c r="D39" s="59" t="s">
        <v>85</v>
      </c>
      <c r="E39" s="49">
        <v>40968</v>
      </c>
      <c r="F39" s="49">
        <v>0</v>
      </c>
      <c r="G39" s="49">
        <v>2657</v>
      </c>
      <c r="H39" s="49">
        <v>91196</v>
      </c>
      <c r="I39" s="49">
        <v>92303</v>
      </c>
      <c r="J39" s="61"/>
      <c r="K39" s="51">
        <v>33512.199999999997</v>
      </c>
      <c r="L39" s="62">
        <f t="shared" ref="L39:L53" si="31">K39*1000/I39</f>
        <v>363.06728925387034</v>
      </c>
      <c r="M39" s="61"/>
      <c r="N39" s="51">
        <v>15866.01</v>
      </c>
      <c r="O39" s="62">
        <f t="shared" ref="O39:O53" si="32">N39*1000/I39</f>
        <v>171.89051276773236</v>
      </c>
      <c r="P39" s="50"/>
      <c r="Q39" s="51">
        <v>17646.189999999999</v>
      </c>
      <c r="R39" s="62">
        <f t="shared" ref="R39:R53" si="33">Q39*1000/I39</f>
        <v>191.17677648613804</v>
      </c>
      <c r="S39" s="50"/>
      <c r="T39" s="53">
        <v>3.167084856243E-2</v>
      </c>
      <c r="U39" s="53">
        <v>7.6320385528560741E-3</v>
      </c>
      <c r="V39" s="53">
        <v>0.1106655044336919</v>
      </c>
      <c r="W39" s="53">
        <v>0.4156760269280052</v>
      </c>
      <c r="X39" s="53">
        <v>0.42228449370698745</v>
      </c>
      <c r="Y39" s="53">
        <v>1.2071087816029362E-2</v>
      </c>
      <c r="Z39" s="63">
        <f t="shared" ref="Z39:Z53" si="34">N39/K39</f>
        <v>0.47343982191560091</v>
      </c>
      <c r="AA39" s="53">
        <v>0</v>
      </c>
      <c r="AB39" s="53">
        <v>3.4273687407876717E-3</v>
      </c>
      <c r="AC39" s="53">
        <v>0.99657263125921236</v>
      </c>
      <c r="AD39" s="55">
        <f t="shared" ref="AD39:AD53" si="35">Q39/K39</f>
        <v>0.52656017808439914</v>
      </c>
      <c r="AE39" s="56"/>
    </row>
    <row r="40" spans="1:31" s="29" customFormat="1" ht="20.100000000000001" customHeight="1" x14ac:dyDescent="0.3">
      <c r="A40" s="21"/>
      <c r="B40" s="57">
        <v>21</v>
      </c>
      <c r="C40" s="58">
        <v>4</v>
      </c>
      <c r="D40" s="59" t="s">
        <v>116</v>
      </c>
      <c r="E40" s="49">
        <v>33274</v>
      </c>
      <c r="F40" s="49">
        <v>2306</v>
      </c>
      <c r="G40" s="49">
        <v>0</v>
      </c>
      <c r="H40" s="49">
        <v>100980</v>
      </c>
      <c r="I40" s="49">
        <v>100980</v>
      </c>
      <c r="J40" s="61"/>
      <c r="K40" s="51">
        <v>29564.87</v>
      </c>
      <c r="L40" s="62">
        <f t="shared" si="31"/>
        <v>292.77946127946126</v>
      </c>
      <c r="M40" s="61"/>
      <c r="N40" s="51">
        <v>13438.88</v>
      </c>
      <c r="O40" s="62">
        <f t="shared" si="32"/>
        <v>133.08457120221826</v>
      </c>
      <c r="P40" s="50"/>
      <c r="Q40" s="51">
        <v>16125.99</v>
      </c>
      <c r="R40" s="62">
        <f t="shared" si="33"/>
        <v>159.69489007724303</v>
      </c>
      <c r="S40" s="50"/>
      <c r="T40" s="53">
        <v>4.1402259712118868E-2</v>
      </c>
      <c r="U40" s="53">
        <v>1.5254247377757669E-4</v>
      </c>
      <c r="V40" s="53">
        <v>0.13295453192527951</v>
      </c>
      <c r="W40" s="53">
        <v>0.58679517936018477</v>
      </c>
      <c r="X40" s="53">
        <v>0.22320163585060659</v>
      </c>
      <c r="Y40" s="53">
        <v>1.5493850678032694E-2</v>
      </c>
      <c r="Z40" s="63">
        <f t="shared" si="34"/>
        <v>0.4545556939705806</v>
      </c>
      <c r="AA40" s="53">
        <v>0</v>
      </c>
      <c r="AB40" s="53">
        <v>2.7557997989580796E-3</v>
      </c>
      <c r="AC40" s="53">
        <v>0.99724420020104187</v>
      </c>
      <c r="AD40" s="55">
        <f t="shared" si="35"/>
        <v>0.5454443060294194</v>
      </c>
      <c r="AE40" s="56"/>
    </row>
    <row r="41" spans="1:31" s="29" customFormat="1" ht="20.100000000000001" customHeight="1" x14ac:dyDescent="0.3">
      <c r="A41" s="21"/>
      <c r="B41" s="57">
        <v>34</v>
      </c>
      <c r="C41" s="58">
        <v>4</v>
      </c>
      <c r="D41" s="59" t="s">
        <v>79</v>
      </c>
      <c r="E41" s="49">
        <v>26351</v>
      </c>
      <c r="F41" s="49">
        <v>4325</v>
      </c>
      <c r="G41" s="49">
        <v>1564</v>
      </c>
      <c r="H41" s="49">
        <v>64044</v>
      </c>
      <c r="I41" s="49">
        <v>64696</v>
      </c>
      <c r="J41" s="61"/>
      <c r="K41" s="51">
        <v>26870.95</v>
      </c>
      <c r="L41" s="62">
        <f t="shared" si="31"/>
        <v>415.34175219488066</v>
      </c>
      <c r="M41" s="61"/>
      <c r="N41" s="51">
        <v>8595.0300000000007</v>
      </c>
      <c r="O41" s="62">
        <f t="shared" si="32"/>
        <v>132.85257202918262</v>
      </c>
      <c r="P41" s="50"/>
      <c r="Q41" s="51">
        <v>18275.920000000002</v>
      </c>
      <c r="R41" s="62">
        <f t="shared" si="33"/>
        <v>282.48918016569809</v>
      </c>
      <c r="S41" s="50"/>
      <c r="T41" s="53">
        <v>4.1056284852990621E-2</v>
      </c>
      <c r="U41" s="53">
        <v>0</v>
      </c>
      <c r="V41" s="53">
        <v>0.1684368757293459</v>
      </c>
      <c r="W41" s="53">
        <v>0.55577816482315945</v>
      </c>
      <c r="X41" s="53">
        <v>0.23109168903424418</v>
      </c>
      <c r="Y41" s="53">
        <v>3.6369855602598243E-3</v>
      </c>
      <c r="Z41" s="63">
        <f t="shared" si="34"/>
        <v>0.31986327241872731</v>
      </c>
      <c r="AA41" s="53">
        <v>0</v>
      </c>
      <c r="AB41" s="53">
        <v>3.1954615691029501E-4</v>
      </c>
      <c r="AC41" s="53">
        <v>0.99968045384308968</v>
      </c>
      <c r="AD41" s="55">
        <f t="shared" si="35"/>
        <v>0.68013672758127275</v>
      </c>
      <c r="AE41" s="56"/>
    </row>
    <row r="42" spans="1:31" s="29" customFormat="1" ht="20.100000000000001" customHeight="1" x14ac:dyDescent="0.3">
      <c r="A42" s="21"/>
      <c r="B42" s="57">
        <v>87</v>
      </c>
      <c r="C42" s="58">
        <v>4</v>
      </c>
      <c r="D42" s="59" t="s">
        <v>99</v>
      </c>
      <c r="E42" s="49">
        <v>74674</v>
      </c>
      <c r="F42" s="49">
        <v>5682</v>
      </c>
      <c r="G42" s="49">
        <v>4279</v>
      </c>
      <c r="H42" s="49">
        <v>169065</v>
      </c>
      <c r="I42" s="49">
        <v>170848</v>
      </c>
      <c r="J42" s="61"/>
      <c r="K42" s="51">
        <v>48640.54</v>
      </c>
      <c r="L42" s="62">
        <f t="shared" si="31"/>
        <v>284.7006696010489</v>
      </c>
      <c r="M42" s="61"/>
      <c r="N42" s="51">
        <v>24661.96</v>
      </c>
      <c r="O42" s="62">
        <f t="shared" si="32"/>
        <v>144.35029968158833</v>
      </c>
      <c r="P42" s="50"/>
      <c r="Q42" s="51">
        <v>23978.579999999998</v>
      </c>
      <c r="R42" s="62">
        <f t="shared" si="33"/>
        <v>140.35036991946055</v>
      </c>
      <c r="S42" s="50"/>
      <c r="T42" s="53">
        <v>3.7772747989210917E-2</v>
      </c>
      <c r="U42" s="53">
        <v>0</v>
      </c>
      <c r="V42" s="53">
        <v>0.13416086961458051</v>
      </c>
      <c r="W42" s="53">
        <v>0.54453660617404298</v>
      </c>
      <c r="X42" s="53">
        <v>0.27472998901952644</v>
      </c>
      <c r="Y42" s="53">
        <v>8.7997872026392074E-3</v>
      </c>
      <c r="Z42" s="63">
        <f t="shared" si="34"/>
        <v>0.50702479865560701</v>
      </c>
      <c r="AA42" s="53">
        <v>0</v>
      </c>
      <c r="AB42" s="53">
        <v>4.357222154105873E-3</v>
      </c>
      <c r="AC42" s="53">
        <v>0.99564277784589417</v>
      </c>
      <c r="AD42" s="55">
        <f t="shared" si="35"/>
        <v>0.49297520134439293</v>
      </c>
      <c r="AE42" s="56"/>
    </row>
    <row r="43" spans="1:31" s="29" customFormat="1" ht="20.100000000000001" customHeight="1" x14ac:dyDescent="0.3">
      <c r="A43" s="21"/>
      <c r="B43" s="57">
        <v>88</v>
      </c>
      <c r="C43" s="58">
        <v>4</v>
      </c>
      <c r="D43" s="59" t="s">
        <v>96</v>
      </c>
      <c r="E43" s="49">
        <v>36304</v>
      </c>
      <c r="F43" s="49">
        <v>417</v>
      </c>
      <c r="G43" s="49">
        <v>12372</v>
      </c>
      <c r="H43" s="49">
        <v>58330</v>
      </c>
      <c r="I43" s="49">
        <v>63485</v>
      </c>
      <c r="J43" s="61"/>
      <c r="K43" s="51">
        <v>25705.38</v>
      </c>
      <c r="L43" s="62">
        <f t="shared" si="31"/>
        <v>404.90478065684806</v>
      </c>
      <c r="M43" s="61"/>
      <c r="N43" s="51">
        <v>13008.01</v>
      </c>
      <c r="O43" s="62">
        <f t="shared" si="32"/>
        <v>204.89895250846658</v>
      </c>
      <c r="P43" s="50"/>
      <c r="Q43" s="51">
        <v>12697.37</v>
      </c>
      <c r="R43" s="62">
        <f t="shared" si="33"/>
        <v>200.00582814838151</v>
      </c>
      <c r="S43" s="50"/>
      <c r="T43" s="53">
        <v>2.4707853084368785E-2</v>
      </c>
      <c r="U43" s="53">
        <v>8.4640156334443162E-3</v>
      </c>
      <c r="V43" s="53">
        <v>0.15515132599067805</v>
      </c>
      <c r="W43" s="53">
        <v>0.66210896209335623</v>
      </c>
      <c r="X43" s="53">
        <v>0.13821022585314741</v>
      </c>
      <c r="Y43" s="53">
        <v>1.1357617345005117E-2</v>
      </c>
      <c r="Z43" s="63">
        <f t="shared" si="34"/>
        <v>0.50604231487727469</v>
      </c>
      <c r="AA43" s="53">
        <v>0</v>
      </c>
      <c r="AB43" s="53">
        <v>2.6013261013895003E-3</v>
      </c>
      <c r="AC43" s="53">
        <v>0.99739867389861048</v>
      </c>
      <c r="AD43" s="55">
        <f t="shared" si="35"/>
        <v>0.49395768512272531</v>
      </c>
      <c r="AE43" s="56"/>
    </row>
    <row r="44" spans="1:31" s="29" customFormat="1" ht="20.100000000000001" customHeight="1" x14ac:dyDescent="0.3">
      <c r="A44" s="21"/>
      <c r="B44" s="57">
        <v>89</v>
      </c>
      <c r="C44" s="58">
        <v>4</v>
      </c>
      <c r="D44" s="59" t="s">
        <v>144</v>
      </c>
      <c r="E44" s="49">
        <v>46185</v>
      </c>
      <c r="F44" s="49">
        <v>4017</v>
      </c>
      <c r="G44" s="49">
        <v>23272</v>
      </c>
      <c r="H44" s="49">
        <v>63286</v>
      </c>
      <c r="I44" s="49">
        <v>72983</v>
      </c>
      <c r="J44" s="61"/>
      <c r="K44" s="51">
        <v>38421.019999999997</v>
      </c>
      <c r="L44" s="62">
        <f t="shared" si="31"/>
        <v>526.43793760190727</v>
      </c>
      <c r="M44" s="61"/>
      <c r="N44" s="51">
        <v>13315.16</v>
      </c>
      <c r="O44" s="62">
        <f t="shared" si="32"/>
        <v>182.44193853363112</v>
      </c>
      <c r="P44" s="50"/>
      <c r="Q44" s="51">
        <v>25105.86</v>
      </c>
      <c r="R44" s="62">
        <f t="shared" si="33"/>
        <v>343.99599906827615</v>
      </c>
      <c r="S44" s="50"/>
      <c r="T44" s="53">
        <v>2.6188945532761153E-2</v>
      </c>
      <c r="U44" s="53">
        <v>0</v>
      </c>
      <c r="V44" s="53">
        <v>6.9425376788562809E-2</v>
      </c>
      <c r="W44" s="53">
        <v>0.62716782975195196</v>
      </c>
      <c r="X44" s="53">
        <v>0.25977532376629342</v>
      </c>
      <c r="Y44" s="53">
        <v>1.7442524160430666E-2</v>
      </c>
      <c r="Z44" s="63">
        <f t="shared" si="34"/>
        <v>0.34655925324210551</v>
      </c>
      <c r="AA44" s="53">
        <v>0</v>
      </c>
      <c r="AB44" s="53">
        <v>2.6396227812948846E-3</v>
      </c>
      <c r="AC44" s="53">
        <v>0.99736037721870507</v>
      </c>
      <c r="AD44" s="55">
        <f t="shared" si="35"/>
        <v>0.65344074675789454</v>
      </c>
      <c r="AE44" s="56"/>
    </row>
    <row r="45" spans="1:31" s="29" customFormat="1" ht="20.100000000000001" customHeight="1" x14ac:dyDescent="0.3">
      <c r="A45" s="21"/>
      <c r="B45" s="57">
        <v>143</v>
      </c>
      <c r="C45" s="58">
        <v>4</v>
      </c>
      <c r="D45" s="59" t="s">
        <v>80</v>
      </c>
      <c r="E45" s="49">
        <v>16767</v>
      </c>
      <c r="F45" s="49">
        <v>5850</v>
      </c>
      <c r="G45" s="49">
        <v>170</v>
      </c>
      <c r="H45" s="49">
        <v>51553</v>
      </c>
      <c r="I45" s="49">
        <v>51624</v>
      </c>
      <c r="J45" s="61"/>
      <c r="K45" s="51">
        <v>26036.57</v>
      </c>
      <c r="L45" s="62">
        <f t="shared" si="31"/>
        <v>504.35010847667752</v>
      </c>
      <c r="M45" s="61"/>
      <c r="N45" s="51">
        <v>9163.18</v>
      </c>
      <c r="O45" s="62">
        <f t="shared" si="32"/>
        <v>177.49845033317837</v>
      </c>
      <c r="P45" s="50"/>
      <c r="Q45" s="51">
        <v>16873.39</v>
      </c>
      <c r="R45" s="62">
        <f t="shared" si="33"/>
        <v>326.85165814349915</v>
      </c>
      <c r="S45" s="50"/>
      <c r="T45" s="53">
        <v>3.1000154968035112E-2</v>
      </c>
      <c r="U45" s="53">
        <v>2.1826483818936222E-2</v>
      </c>
      <c r="V45" s="53">
        <v>0.10281365202909906</v>
      </c>
      <c r="W45" s="53">
        <v>0.591468245740016</v>
      </c>
      <c r="X45" s="53">
        <v>0.22569129930875528</v>
      </c>
      <c r="Y45" s="53">
        <v>2.7200164135158317E-2</v>
      </c>
      <c r="Z45" s="63">
        <f t="shared" si="34"/>
        <v>0.35193498990074346</v>
      </c>
      <c r="AA45" s="53">
        <v>0</v>
      </c>
      <c r="AB45" s="53">
        <v>1.1118097785922094E-3</v>
      </c>
      <c r="AC45" s="53">
        <v>0.99888819022140785</v>
      </c>
      <c r="AD45" s="55">
        <f t="shared" si="35"/>
        <v>0.64806501009925654</v>
      </c>
      <c r="AE45" s="56"/>
    </row>
    <row r="46" spans="1:31" s="29" customFormat="1" ht="20.100000000000001" customHeight="1" x14ac:dyDescent="0.3">
      <c r="A46" s="21"/>
      <c r="B46" s="57">
        <v>183</v>
      </c>
      <c r="C46" s="58">
        <v>4</v>
      </c>
      <c r="D46" s="59" t="s">
        <v>57</v>
      </c>
      <c r="E46" s="49">
        <v>60843</v>
      </c>
      <c r="F46" s="49">
        <v>15133</v>
      </c>
      <c r="G46" s="49">
        <v>1200</v>
      </c>
      <c r="H46" s="49">
        <v>161531</v>
      </c>
      <c r="I46" s="49">
        <v>162031</v>
      </c>
      <c r="J46" s="61"/>
      <c r="K46" s="51">
        <v>70835.44</v>
      </c>
      <c r="L46" s="62">
        <f t="shared" si="31"/>
        <v>437.1721460708136</v>
      </c>
      <c r="M46" s="61"/>
      <c r="N46" s="51">
        <v>30237.26</v>
      </c>
      <c r="O46" s="62">
        <f t="shared" si="32"/>
        <v>186.61404299177318</v>
      </c>
      <c r="P46" s="50"/>
      <c r="Q46" s="51">
        <v>40598.18</v>
      </c>
      <c r="R46" s="62">
        <f t="shared" si="33"/>
        <v>250.55810307904042</v>
      </c>
      <c r="S46" s="50"/>
      <c r="T46" s="53">
        <v>2.9435206761459207E-2</v>
      </c>
      <c r="U46" s="53">
        <v>1.4531739979085406E-3</v>
      </c>
      <c r="V46" s="53">
        <v>7.6554224820635203E-2</v>
      </c>
      <c r="W46" s="53">
        <v>0.54397885258121936</v>
      </c>
      <c r="X46" s="53">
        <v>0.33808850405096236</v>
      </c>
      <c r="Y46" s="53">
        <v>1.0490037787815432E-2</v>
      </c>
      <c r="Z46" s="63">
        <f t="shared" si="34"/>
        <v>0.4268662692008407</v>
      </c>
      <c r="AA46" s="53">
        <v>0</v>
      </c>
      <c r="AB46" s="53">
        <v>1.4222312428783753E-3</v>
      </c>
      <c r="AC46" s="53">
        <v>0.99857776875712168</v>
      </c>
      <c r="AD46" s="55">
        <f t="shared" si="35"/>
        <v>0.5731337307991593</v>
      </c>
      <c r="AE46" s="56"/>
    </row>
    <row r="47" spans="1:31" s="29" customFormat="1" ht="20.100000000000001" customHeight="1" x14ac:dyDescent="0.3">
      <c r="A47" s="21"/>
      <c r="B47" s="57">
        <v>186</v>
      </c>
      <c r="C47" s="58">
        <v>4</v>
      </c>
      <c r="D47" s="59" t="s">
        <v>36</v>
      </c>
      <c r="E47" s="49">
        <v>70999</v>
      </c>
      <c r="F47" s="49">
        <v>1081</v>
      </c>
      <c r="G47" s="49">
        <v>4235</v>
      </c>
      <c r="H47" s="49">
        <v>147703</v>
      </c>
      <c r="I47" s="49">
        <v>149468</v>
      </c>
      <c r="J47" s="61"/>
      <c r="K47" s="51">
        <v>47020.58</v>
      </c>
      <c r="L47" s="62">
        <f t="shared" si="31"/>
        <v>314.58626595659274</v>
      </c>
      <c r="M47" s="61"/>
      <c r="N47" s="51">
        <v>15533.81</v>
      </c>
      <c r="O47" s="62">
        <f t="shared" si="32"/>
        <v>103.92732892659298</v>
      </c>
      <c r="P47" s="50"/>
      <c r="Q47" s="51">
        <v>31486.769999999997</v>
      </c>
      <c r="R47" s="62">
        <f t="shared" si="33"/>
        <v>210.65893702999972</v>
      </c>
      <c r="S47" s="50"/>
      <c r="T47" s="53">
        <v>5.2391525324437471E-2</v>
      </c>
      <c r="U47" s="53">
        <v>0</v>
      </c>
      <c r="V47" s="53">
        <v>0.12042441616061997</v>
      </c>
      <c r="W47" s="53">
        <v>0.80714840724844716</v>
      </c>
      <c r="X47" s="53">
        <v>2.0035651266495473E-2</v>
      </c>
      <c r="Y47" s="53">
        <v>0</v>
      </c>
      <c r="Z47" s="63">
        <f t="shared" si="34"/>
        <v>0.33036193938909303</v>
      </c>
      <c r="AA47" s="53">
        <v>0</v>
      </c>
      <c r="AB47" s="53">
        <v>6.0374563665946054E-4</v>
      </c>
      <c r="AC47" s="53">
        <v>0.99939625436334056</v>
      </c>
      <c r="AD47" s="55">
        <f t="shared" si="35"/>
        <v>0.66963806061090692</v>
      </c>
      <c r="AE47" s="56"/>
    </row>
    <row r="48" spans="1:31" s="29" customFormat="1" ht="20.100000000000001" customHeight="1" x14ac:dyDescent="0.3">
      <c r="A48" s="21"/>
      <c r="B48" s="57">
        <v>190</v>
      </c>
      <c r="C48" s="58">
        <v>4</v>
      </c>
      <c r="D48" s="59" t="s">
        <v>39</v>
      </c>
      <c r="E48" s="49">
        <v>26148</v>
      </c>
      <c r="F48" s="49">
        <v>8540</v>
      </c>
      <c r="G48" s="49">
        <v>5884</v>
      </c>
      <c r="H48" s="49">
        <v>62492</v>
      </c>
      <c r="I48" s="49">
        <v>64944</v>
      </c>
      <c r="J48" s="61"/>
      <c r="K48" s="51">
        <v>41462.703585279254</v>
      </c>
      <c r="L48" s="62">
        <f t="shared" si="31"/>
        <v>638.43778617392297</v>
      </c>
      <c r="M48" s="61"/>
      <c r="N48" s="51">
        <v>13111.538868223408</v>
      </c>
      <c r="O48" s="62">
        <f t="shared" si="32"/>
        <v>201.88991851785244</v>
      </c>
      <c r="P48" s="50">
        <v>6</v>
      </c>
      <c r="Q48" s="51">
        <v>28351.16471705585</v>
      </c>
      <c r="R48" s="62">
        <f t="shared" si="33"/>
        <v>436.54786765607059</v>
      </c>
      <c r="S48" s="50">
        <v>1</v>
      </c>
      <c r="T48" s="53">
        <v>2.626160082814567E-2</v>
      </c>
      <c r="U48" s="53">
        <v>0</v>
      </c>
      <c r="V48" s="53">
        <v>5.4661775951941457E-3</v>
      </c>
      <c r="W48" s="53">
        <v>0.92081173610243905</v>
      </c>
      <c r="X48" s="53">
        <v>4.7460485474220916E-2</v>
      </c>
      <c r="Y48" s="53">
        <v>0</v>
      </c>
      <c r="Z48" s="63">
        <f t="shared" si="34"/>
        <v>0.3162248897073483</v>
      </c>
      <c r="AA48" s="53">
        <v>0</v>
      </c>
      <c r="AB48" s="53">
        <v>3.0400867428260797E-3</v>
      </c>
      <c r="AC48" s="53">
        <v>0.99695991325717392</v>
      </c>
      <c r="AD48" s="55">
        <f t="shared" si="35"/>
        <v>0.68377511029265181</v>
      </c>
      <c r="AE48" s="56"/>
    </row>
    <row r="49" spans="1:31" s="29" customFormat="1" ht="20.100000000000001" customHeight="1" x14ac:dyDescent="0.3">
      <c r="A49" s="21"/>
      <c r="B49" s="57">
        <v>324</v>
      </c>
      <c r="C49" s="58">
        <v>4</v>
      </c>
      <c r="D49" s="59" t="s">
        <v>69</v>
      </c>
      <c r="E49" s="49">
        <v>47379</v>
      </c>
      <c r="F49" s="49">
        <v>8891</v>
      </c>
      <c r="G49" s="49">
        <v>0</v>
      </c>
      <c r="H49" s="49">
        <v>124848</v>
      </c>
      <c r="I49" s="49">
        <v>124848</v>
      </c>
      <c r="J49" s="61"/>
      <c r="K49" s="51">
        <v>46534.68</v>
      </c>
      <c r="L49" s="62">
        <f t="shared" si="31"/>
        <v>372.73068050749714</v>
      </c>
      <c r="M49" s="61"/>
      <c r="N49" s="51">
        <v>27731.52</v>
      </c>
      <c r="O49" s="62">
        <f t="shared" si="32"/>
        <v>222.12226066897347</v>
      </c>
      <c r="P49" s="50"/>
      <c r="Q49" s="51">
        <v>18803.16</v>
      </c>
      <c r="R49" s="62">
        <f t="shared" si="33"/>
        <v>150.60841983852364</v>
      </c>
      <c r="S49" s="50"/>
      <c r="T49" s="53">
        <v>2.4806069050668695E-2</v>
      </c>
      <c r="U49" s="53">
        <v>0</v>
      </c>
      <c r="V49" s="53">
        <v>0.11970458164572299</v>
      </c>
      <c r="W49" s="53">
        <v>0.29873587888438857</v>
      </c>
      <c r="X49" s="53">
        <v>0.54811600662351001</v>
      </c>
      <c r="Y49" s="53">
        <v>8.6374637957097201E-3</v>
      </c>
      <c r="Z49" s="63">
        <f t="shared" si="34"/>
        <v>0.59593232402156848</v>
      </c>
      <c r="AA49" s="53">
        <v>0</v>
      </c>
      <c r="AB49" s="53">
        <v>8.5623905769030323E-4</v>
      </c>
      <c r="AC49" s="53">
        <v>0.99914376094230972</v>
      </c>
      <c r="AD49" s="55">
        <f t="shared" si="35"/>
        <v>0.40406767597843157</v>
      </c>
      <c r="AE49" s="56"/>
    </row>
    <row r="50" spans="1:31" s="29" customFormat="1" ht="20.100000000000001" customHeight="1" x14ac:dyDescent="0.3">
      <c r="A50" s="21"/>
      <c r="B50" s="57">
        <v>429</v>
      </c>
      <c r="C50" s="58">
        <v>4</v>
      </c>
      <c r="D50" s="59" t="s">
        <v>42</v>
      </c>
      <c r="E50" s="49">
        <v>48413</v>
      </c>
      <c r="F50" s="49">
        <v>190</v>
      </c>
      <c r="G50" s="49">
        <v>0</v>
      </c>
      <c r="H50" s="49">
        <v>106620</v>
      </c>
      <c r="I50" s="49">
        <v>106620</v>
      </c>
      <c r="J50" s="61"/>
      <c r="K50" s="51">
        <v>53872.75</v>
      </c>
      <c r="L50" s="62">
        <f t="shared" si="31"/>
        <v>505.27809041455635</v>
      </c>
      <c r="M50" s="61"/>
      <c r="N50" s="51">
        <v>18900.04</v>
      </c>
      <c r="O50" s="62">
        <f t="shared" si="32"/>
        <v>177.26542862502345</v>
      </c>
      <c r="P50" s="50"/>
      <c r="Q50" s="51">
        <v>34972.71</v>
      </c>
      <c r="R50" s="62">
        <f t="shared" si="33"/>
        <v>328.0126617895329</v>
      </c>
      <c r="S50" s="50"/>
      <c r="T50" s="53">
        <v>3.1083532098344763E-2</v>
      </c>
      <c r="U50" s="53">
        <v>0</v>
      </c>
      <c r="V50" s="53">
        <v>0.23395876410843575</v>
      </c>
      <c r="W50" s="53">
        <v>0.29894857365381239</v>
      </c>
      <c r="X50" s="53">
        <v>0.4320821543234829</v>
      </c>
      <c r="Y50" s="53">
        <v>3.9269758159241989E-3</v>
      </c>
      <c r="Z50" s="63">
        <f t="shared" si="34"/>
        <v>0.35082745915142627</v>
      </c>
      <c r="AA50" s="53">
        <v>0</v>
      </c>
      <c r="AB50" s="53">
        <v>1.8643107725995498E-4</v>
      </c>
      <c r="AC50" s="53">
        <v>0.99981356892274009</v>
      </c>
      <c r="AD50" s="55">
        <f t="shared" si="35"/>
        <v>0.64917254084857368</v>
      </c>
      <c r="AE50" s="56"/>
    </row>
    <row r="51" spans="1:31" s="29" customFormat="1" ht="20.100000000000001" customHeight="1" x14ac:dyDescent="0.3">
      <c r="A51" s="21"/>
      <c r="B51" s="57">
        <v>601</v>
      </c>
      <c r="C51" s="58">
        <v>4</v>
      </c>
      <c r="D51" s="59" t="s">
        <v>67</v>
      </c>
      <c r="E51" s="49">
        <v>35412</v>
      </c>
      <c r="F51" s="49">
        <v>3023</v>
      </c>
      <c r="G51" s="49">
        <v>7070</v>
      </c>
      <c r="H51" s="49">
        <v>75423</v>
      </c>
      <c r="I51" s="49">
        <v>78369</v>
      </c>
      <c r="J51" s="61"/>
      <c r="K51" s="51">
        <v>39633.31</v>
      </c>
      <c r="L51" s="62">
        <f t="shared" si="31"/>
        <v>505.72688180275367</v>
      </c>
      <c r="M51" s="61"/>
      <c r="N51" s="51">
        <v>13810.38</v>
      </c>
      <c r="O51" s="62">
        <f t="shared" si="32"/>
        <v>176.22248593193737</v>
      </c>
      <c r="P51" s="50"/>
      <c r="Q51" s="51">
        <v>25822.93</v>
      </c>
      <c r="R51" s="62">
        <f t="shared" si="33"/>
        <v>329.50439587081627</v>
      </c>
      <c r="S51" s="50"/>
      <c r="T51" s="53">
        <v>3.0091858442707588E-2</v>
      </c>
      <c r="U51" s="53">
        <v>0</v>
      </c>
      <c r="V51" s="53">
        <v>0.14981267713125923</v>
      </c>
      <c r="W51" s="53">
        <v>0.50787451178026966</v>
      </c>
      <c r="X51" s="53">
        <v>0.31222095264576361</v>
      </c>
      <c r="Y51" s="53">
        <v>0</v>
      </c>
      <c r="Z51" s="63">
        <f t="shared" si="34"/>
        <v>0.34845386368183734</v>
      </c>
      <c r="AA51" s="53">
        <v>0</v>
      </c>
      <c r="AB51" s="53">
        <v>6.9887499210972573E-3</v>
      </c>
      <c r="AC51" s="53">
        <v>0.99301125007890267</v>
      </c>
      <c r="AD51" s="55">
        <f t="shared" si="35"/>
        <v>0.65154613631816272</v>
      </c>
      <c r="AE51" s="56"/>
    </row>
    <row r="52" spans="1:31" s="29" customFormat="1" ht="20.100000000000001" customHeight="1" x14ac:dyDescent="0.3">
      <c r="A52" s="21"/>
      <c r="B52" s="57">
        <v>760</v>
      </c>
      <c r="C52" s="58">
        <v>4</v>
      </c>
      <c r="D52" s="59" t="s">
        <v>48</v>
      </c>
      <c r="E52" s="49">
        <v>23053</v>
      </c>
      <c r="F52" s="49">
        <v>1504</v>
      </c>
      <c r="G52" s="49">
        <v>26</v>
      </c>
      <c r="H52" s="49">
        <v>63550</v>
      </c>
      <c r="I52" s="49">
        <v>63561</v>
      </c>
      <c r="J52" s="61"/>
      <c r="K52" s="51">
        <v>22249.35</v>
      </c>
      <c r="L52" s="62">
        <f t="shared" si="31"/>
        <v>350.0471987539529</v>
      </c>
      <c r="M52" s="61"/>
      <c r="N52" s="51">
        <v>12321.16</v>
      </c>
      <c r="O52" s="62">
        <f t="shared" si="32"/>
        <v>193.8477997514199</v>
      </c>
      <c r="P52" s="50"/>
      <c r="Q52" s="51">
        <v>9928.19</v>
      </c>
      <c r="R52" s="62">
        <f t="shared" si="33"/>
        <v>156.199399002533</v>
      </c>
      <c r="S52" s="50"/>
      <c r="T52" s="53">
        <v>2.8419402069285688E-2</v>
      </c>
      <c r="U52" s="53">
        <v>0</v>
      </c>
      <c r="V52" s="53">
        <v>3.3554470520632797E-2</v>
      </c>
      <c r="W52" s="53">
        <v>0.43015511526512118</v>
      </c>
      <c r="X52" s="53">
        <v>0.50285200419441034</v>
      </c>
      <c r="Y52" s="53">
        <v>5.0190079505501107E-3</v>
      </c>
      <c r="Z52" s="63">
        <f t="shared" si="34"/>
        <v>0.55377617773103482</v>
      </c>
      <c r="AA52" s="53">
        <v>0</v>
      </c>
      <c r="AB52" s="53">
        <v>3.2745142870956334E-3</v>
      </c>
      <c r="AC52" s="53">
        <v>0.99672548571290431</v>
      </c>
      <c r="AD52" s="55">
        <f t="shared" si="35"/>
        <v>0.44622382226896523</v>
      </c>
      <c r="AE52" s="56"/>
    </row>
    <row r="53" spans="1:31" s="29" customFormat="1" ht="20.100000000000001" customHeight="1" x14ac:dyDescent="0.3">
      <c r="A53" s="21"/>
      <c r="B53" s="57">
        <v>878</v>
      </c>
      <c r="C53" s="58">
        <v>4</v>
      </c>
      <c r="D53" s="59" t="s">
        <v>92</v>
      </c>
      <c r="E53" s="49">
        <v>44985</v>
      </c>
      <c r="F53" s="49">
        <v>3343</v>
      </c>
      <c r="G53" s="49">
        <v>585</v>
      </c>
      <c r="H53" s="49">
        <v>110862</v>
      </c>
      <c r="I53" s="49">
        <v>111106</v>
      </c>
      <c r="J53" s="61"/>
      <c r="K53" s="51">
        <v>48545.218083781248</v>
      </c>
      <c r="L53" s="62">
        <f t="shared" si="31"/>
        <v>436.92706139885559</v>
      </c>
      <c r="M53" s="61"/>
      <c r="N53" s="51">
        <v>24460.911371214061</v>
      </c>
      <c r="O53" s="62">
        <f t="shared" si="32"/>
        <v>220.15832962408928</v>
      </c>
      <c r="P53" s="50">
        <v>5</v>
      </c>
      <c r="Q53" s="51">
        <v>24084.306712567191</v>
      </c>
      <c r="R53" s="62">
        <f t="shared" si="33"/>
        <v>216.76873177476637</v>
      </c>
      <c r="S53" s="50">
        <v>1</v>
      </c>
      <c r="T53" s="53">
        <v>2.4972495535013333E-2</v>
      </c>
      <c r="U53" s="53">
        <v>0</v>
      </c>
      <c r="V53" s="53">
        <v>8.4080268669806391E-2</v>
      </c>
      <c r="W53" s="53">
        <v>0.40711565684830558</v>
      </c>
      <c r="X53" s="53">
        <v>0.47560621085054233</v>
      </c>
      <c r="Y53" s="53">
        <v>8.2253680963324579E-3</v>
      </c>
      <c r="Z53" s="63">
        <f t="shared" si="34"/>
        <v>0.5038789058275206</v>
      </c>
      <c r="AA53" s="53">
        <v>0</v>
      </c>
      <c r="AB53" s="53">
        <v>1.9597823829145575E-3</v>
      </c>
      <c r="AC53" s="53">
        <v>0.99804021761708539</v>
      </c>
      <c r="AD53" s="55">
        <f t="shared" si="35"/>
        <v>0.49612109417247952</v>
      </c>
      <c r="AE53" s="56"/>
    </row>
    <row r="54" spans="1:31" s="93" customFormat="1" x14ac:dyDescent="0.3">
      <c r="A54" s="125"/>
      <c r="B54" s="57"/>
      <c r="C54" s="58"/>
      <c r="D54" s="94" t="s">
        <v>132</v>
      </c>
      <c r="E54" s="95">
        <f>SUM(E39:E53)</f>
        <v>631755</v>
      </c>
      <c r="F54" s="95">
        <f>SUM(F39:F53)</f>
        <v>64302</v>
      </c>
      <c r="G54" s="95">
        <f>SUM(G39:G53)</f>
        <v>63314</v>
      </c>
      <c r="H54" s="95">
        <f>SUM(H39:H53)</f>
        <v>1451483</v>
      </c>
      <c r="I54" s="95">
        <f>SUM(I39:I53)</f>
        <v>1477866</v>
      </c>
      <c r="J54" s="95"/>
      <c r="K54" s="95">
        <f>SUM(K39:K53)</f>
        <v>598905.56166906049</v>
      </c>
      <c r="L54" s="96">
        <f t="shared" ref="L54" si="36">K54*1000/I54</f>
        <v>405.25024709213181</v>
      </c>
      <c r="M54" s="127"/>
      <c r="N54" s="95">
        <f>SUM(N39:N53)</f>
        <v>254154.85023943748</v>
      </c>
      <c r="O54" s="99">
        <f t="shared" ref="O54" si="37">N54*1000/I54</f>
        <v>171.97421839289726</v>
      </c>
      <c r="P54" s="107"/>
      <c r="Q54" s="95">
        <f>SUM(Q39:Q53)</f>
        <v>344750.71142962301</v>
      </c>
      <c r="R54" s="96">
        <f t="shared" ref="R54" si="38">Q54*1000/I54</f>
        <v>233.27602869923459</v>
      </c>
      <c r="S54" s="108"/>
      <c r="T54" s="103"/>
      <c r="U54" s="103"/>
      <c r="V54" s="103"/>
      <c r="W54" s="186" t="s">
        <v>133</v>
      </c>
      <c r="X54" s="187"/>
      <c r="Y54" s="188"/>
      <c r="Z54" s="63">
        <f t="shared" ref="Z54" si="39">N54/K54</f>
        <v>0.42436548682424291</v>
      </c>
      <c r="AA54" s="103"/>
      <c r="AB54" s="103"/>
      <c r="AC54" s="103"/>
      <c r="AD54" s="104">
        <f t="shared" ref="AD54" si="40">Q54/K54</f>
        <v>0.57563451317575709</v>
      </c>
    </row>
    <row r="55" spans="1:31" s="93" customFormat="1" x14ac:dyDescent="0.3">
      <c r="A55" s="125"/>
      <c r="B55" s="57"/>
      <c r="C55" s="58"/>
      <c r="D55" s="59"/>
      <c r="E55" s="60"/>
      <c r="F55" s="60"/>
      <c r="G55" s="60"/>
      <c r="H55" s="60"/>
      <c r="I55" s="60"/>
      <c r="J55" s="121"/>
      <c r="K55" s="105"/>
      <c r="L55" s="106"/>
      <c r="M55" s="127"/>
      <c r="N55" s="105"/>
      <c r="O55" s="62"/>
      <c r="P55" s="107"/>
      <c r="Q55" s="105"/>
      <c r="R55" s="106"/>
      <c r="S55" s="108"/>
      <c r="T55" s="103"/>
      <c r="U55" s="103"/>
      <c r="V55" s="103"/>
      <c r="W55" s="103"/>
      <c r="X55" s="103"/>
      <c r="Y55" s="103"/>
      <c r="Z55" s="63"/>
      <c r="AA55" s="103"/>
      <c r="AB55" s="103"/>
      <c r="AC55" s="103"/>
      <c r="AD55" s="104"/>
    </row>
    <row r="56" spans="1:31" s="93" customFormat="1" ht="16.8" thickBot="1" x14ac:dyDescent="0.35">
      <c r="A56" s="125"/>
      <c r="B56" s="57"/>
      <c r="C56" s="58"/>
      <c r="D56" s="109"/>
      <c r="E56" s="110"/>
      <c r="F56" s="110"/>
      <c r="G56" s="110"/>
      <c r="H56" s="110"/>
      <c r="I56" s="110"/>
      <c r="J56" s="123"/>
      <c r="K56" s="112"/>
      <c r="L56" s="113"/>
      <c r="M56" s="128"/>
      <c r="N56" s="112"/>
      <c r="O56" s="114"/>
      <c r="P56" s="115"/>
      <c r="Q56" s="112"/>
      <c r="R56" s="113"/>
      <c r="S56" s="116"/>
      <c r="T56" s="117"/>
      <c r="U56" s="117"/>
      <c r="V56" s="117"/>
      <c r="W56" s="117"/>
      <c r="X56" s="117"/>
      <c r="Y56" s="117"/>
      <c r="Z56" s="118"/>
      <c r="AA56" s="117"/>
      <c r="AB56" s="117"/>
      <c r="AC56" s="117"/>
      <c r="AD56" s="119"/>
    </row>
    <row r="57" spans="1:31" s="93" customFormat="1" ht="17.25" customHeight="1" thickBot="1" x14ac:dyDescent="0.35">
      <c r="A57" s="125"/>
      <c r="B57" s="57"/>
      <c r="C57" s="120"/>
      <c r="D57" s="189" t="s">
        <v>153</v>
      </c>
      <c r="E57" s="190"/>
      <c r="F57" s="190"/>
      <c r="G57" s="190"/>
      <c r="H57" s="190"/>
      <c r="I57" s="190"/>
      <c r="J57" s="190"/>
      <c r="K57" s="190"/>
      <c r="L57" s="190"/>
      <c r="M57" s="190"/>
      <c r="N57" s="190"/>
      <c r="O57" s="190"/>
      <c r="P57" s="190"/>
      <c r="Q57" s="190"/>
      <c r="R57" s="190"/>
      <c r="S57" s="190"/>
      <c r="T57" s="190"/>
      <c r="U57" s="190"/>
      <c r="V57" s="190"/>
      <c r="W57" s="190"/>
      <c r="X57" s="190"/>
      <c r="Y57" s="190"/>
      <c r="Z57" s="190"/>
      <c r="AA57" s="190"/>
      <c r="AB57" s="190"/>
      <c r="AC57" s="190"/>
      <c r="AD57" s="191"/>
    </row>
    <row r="58" spans="1:31" s="29" customFormat="1" ht="20.100000000000001" customHeight="1" x14ac:dyDescent="0.3">
      <c r="A58" s="21"/>
      <c r="B58" s="57">
        <v>8</v>
      </c>
      <c r="C58" s="58">
        <v>5</v>
      </c>
      <c r="D58" s="59" t="s">
        <v>109</v>
      </c>
      <c r="E58" s="49">
        <v>11202</v>
      </c>
      <c r="F58" s="49">
        <v>4084</v>
      </c>
      <c r="G58" s="49">
        <v>0</v>
      </c>
      <c r="H58" s="49">
        <v>31465</v>
      </c>
      <c r="I58" s="49">
        <v>31465</v>
      </c>
      <c r="J58" s="61"/>
      <c r="K58" s="51">
        <v>12947.64</v>
      </c>
      <c r="L58" s="62">
        <f t="shared" ref="L58:L68" si="41">K58*1000/I58</f>
        <v>411.49340537104717</v>
      </c>
      <c r="M58" s="61"/>
      <c r="N58" s="51">
        <v>5302.04</v>
      </c>
      <c r="O58" s="62">
        <f t="shared" ref="O58:O68" si="42">N58*1000/I58</f>
        <v>168.50595900206579</v>
      </c>
      <c r="P58" s="50"/>
      <c r="Q58" s="51">
        <v>7645.6</v>
      </c>
      <c r="R58" s="62">
        <f t="shared" ref="R58:R68" si="43">Q58*1000/I58</f>
        <v>242.98744636898141</v>
      </c>
      <c r="S58" s="50">
        <v>1</v>
      </c>
      <c r="T58" s="53">
        <v>3.2698734826595049E-2</v>
      </c>
      <c r="U58" s="53">
        <v>0</v>
      </c>
      <c r="V58" s="53">
        <v>0.10925605993164894</v>
      </c>
      <c r="W58" s="53">
        <v>0.50670496639029505</v>
      </c>
      <c r="X58" s="53">
        <v>0.34225128441128322</v>
      </c>
      <c r="Y58" s="53">
        <v>9.088954440177743E-3</v>
      </c>
      <c r="Z58" s="63">
        <f t="shared" ref="Z58:Z68" si="44">N58/K58</f>
        <v>0.40949856498944981</v>
      </c>
      <c r="AA58" s="53">
        <v>0</v>
      </c>
      <c r="AB58" s="53">
        <v>1.777492937114157E-3</v>
      </c>
      <c r="AC58" s="53">
        <v>0.99822250706288584</v>
      </c>
      <c r="AD58" s="55">
        <f t="shared" ref="AD58:AD68" si="45">Q58/K58</f>
        <v>0.59050143501055019</v>
      </c>
      <c r="AE58" s="56"/>
    </row>
    <row r="59" spans="1:31" s="29" customFormat="1" ht="20.100000000000001" customHeight="1" x14ac:dyDescent="0.3">
      <c r="A59" s="21"/>
      <c r="B59" s="57">
        <v>41</v>
      </c>
      <c r="C59" s="58">
        <v>5</v>
      </c>
      <c r="D59" s="59" t="s">
        <v>91</v>
      </c>
      <c r="E59" s="49">
        <v>6356</v>
      </c>
      <c r="F59" s="49">
        <v>3274</v>
      </c>
      <c r="G59" s="49">
        <v>0</v>
      </c>
      <c r="H59" s="49">
        <v>21341</v>
      </c>
      <c r="I59" s="49">
        <v>21341</v>
      </c>
      <c r="J59" s="61"/>
      <c r="K59" s="51">
        <v>4771.09</v>
      </c>
      <c r="L59" s="62">
        <f t="shared" si="41"/>
        <v>223.56450025771989</v>
      </c>
      <c r="M59" s="61"/>
      <c r="N59" s="51">
        <v>2410.14</v>
      </c>
      <c r="O59" s="62">
        <f t="shared" si="42"/>
        <v>112.93472658263437</v>
      </c>
      <c r="P59" s="50"/>
      <c r="Q59" s="51">
        <v>2360.9499999999998</v>
      </c>
      <c r="R59" s="62">
        <f t="shared" si="43"/>
        <v>110.62977367508552</v>
      </c>
      <c r="S59" s="50"/>
      <c r="T59" s="53">
        <v>4.8789696864082591E-2</v>
      </c>
      <c r="U59" s="53">
        <v>0</v>
      </c>
      <c r="V59" s="53">
        <v>0.23231015625648302</v>
      </c>
      <c r="W59" s="53">
        <v>0.71037367123901518</v>
      </c>
      <c r="X59" s="53">
        <v>0</v>
      </c>
      <c r="Y59" s="53">
        <v>8.5264756404192302E-3</v>
      </c>
      <c r="Z59" s="63">
        <f t="shared" si="44"/>
        <v>0.50515500650794676</v>
      </c>
      <c r="AA59" s="53">
        <v>0</v>
      </c>
      <c r="AB59" s="53">
        <v>0</v>
      </c>
      <c r="AC59" s="53">
        <v>1</v>
      </c>
      <c r="AD59" s="55">
        <f t="shared" si="45"/>
        <v>0.49484499349205313</v>
      </c>
      <c r="AE59" s="56"/>
    </row>
    <row r="60" spans="1:31" s="29" customFormat="1" ht="20.100000000000001" customHeight="1" x14ac:dyDescent="0.3">
      <c r="A60" s="21"/>
      <c r="B60" s="57">
        <v>56</v>
      </c>
      <c r="C60" s="58">
        <v>5</v>
      </c>
      <c r="D60" s="59" t="s">
        <v>88</v>
      </c>
      <c r="E60" s="49">
        <v>12165</v>
      </c>
      <c r="F60" s="49">
        <v>1864</v>
      </c>
      <c r="G60" s="49">
        <v>53</v>
      </c>
      <c r="H60" s="49">
        <v>33367</v>
      </c>
      <c r="I60" s="49">
        <v>33389</v>
      </c>
      <c r="J60" s="61"/>
      <c r="K60" s="51">
        <v>13668.7</v>
      </c>
      <c r="L60" s="62">
        <f t="shared" si="41"/>
        <v>409.37733984246307</v>
      </c>
      <c r="M60" s="61"/>
      <c r="N60" s="51">
        <v>8194.65</v>
      </c>
      <c r="O60" s="62">
        <f t="shared" si="42"/>
        <v>245.42963251370213</v>
      </c>
      <c r="P60" s="50"/>
      <c r="Q60" s="51">
        <v>5474.05</v>
      </c>
      <c r="R60" s="62">
        <f t="shared" si="43"/>
        <v>163.94770732876097</v>
      </c>
      <c r="S60" s="50"/>
      <c r="T60" s="53">
        <v>2.2435369417851892E-2</v>
      </c>
      <c r="U60" s="53">
        <v>4.3931101389321082E-5</v>
      </c>
      <c r="V60" s="53">
        <v>0.1458744424716126</v>
      </c>
      <c r="W60" s="53">
        <v>0.39876992916109905</v>
      </c>
      <c r="X60" s="53">
        <v>0.4227135997266509</v>
      </c>
      <c r="Y60" s="53">
        <v>1.0162728121396278E-2</v>
      </c>
      <c r="Z60" s="63">
        <f t="shared" si="44"/>
        <v>0.59951933980554106</v>
      </c>
      <c r="AA60" s="53">
        <v>0</v>
      </c>
      <c r="AB60" s="53">
        <v>1.9692914752331451E-3</v>
      </c>
      <c r="AC60" s="53">
        <v>0.99803070852476694</v>
      </c>
      <c r="AD60" s="55">
        <f t="shared" si="45"/>
        <v>0.40048066019445888</v>
      </c>
      <c r="AE60" s="56"/>
    </row>
    <row r="61" spans="1:31" s="29" customFormat="1" ht="20.100000000000001" customHeight="1" x14ac:dyDescent="0.3">
      <c r="A61" s="21"/>
      <c r="B61" s="57">
        <v>214</v>
      </c>
      <c r="C61" s="58">
        <v>5</v>
      </c>
      <c r="D61" s="59" t="s">
        <v>45</v>
      </c>
      <c r="E61" s="49">
        <v>18222</v>
      </c>
      <c r="F61" s="49">
        <v>4184</v>
      </c>
      <c r="G61" s="49">
        <v>0</v>
      </c>
      <c r="H61" s="49">
        <v>46589</v>
      </c>
      <c r="I61" s="49">
        <v>46589</v>
      </c>
      <c r="J61" s="61"/>
      <c r="K61" s="51">
        <v>20682.13</v>
      </c>
      <c r="L61" s="62">
        <f t="shared" si="41"/>
        <v>443.92732190001931</v>
      </c>
      <c r="M61" s="61"/>
      <c r="N61" s="51">
        <v>6525.49</v>
      </c>
      <c r="O61" s="62">
        <f t="shared" si="42"/>
        <v>140.06503681126446</v>
      </c>
      <c r="P61" s="50"/>
      <c r="Q61" s="51">
        <v>14156.64</v>
      </c>
      <c r="R61" s="62">
        <f t="shared" si="43"/>
        <v>303.86228508875485</v>
      </c>
      <c r="S61" s="50"/>
      <c r="T61" s="53">
        <v>3.933957449938625E-2</v>
      </c>
      <c r="U61" s="53">
        <v>1.5922175959199999E-3</v>
      </c>
      <c r="V61" s="53">
        <v>0.12134107936721993</v>
      </c>
      <c r="W61" s="53">
        <v>0.59536984962048833</v>
      </c>
      <c r="X61" s="53">
        <v>0.23150751897558652</v>
      </c>
      <c r="Y61" s="53">
        <v>1.0849759941399037E-2</v>
      </c>
      <c r="Z61" s="63">
        <f t="shared" si="44"/>
        <v>0.31551344083032062</v>
      </c>
      <c r="AA61" s="53">
        <v>0</v>
      </c>
      <c r="AB61" s="53">
        <v>0</v>
      </c>
      <c r="AC61" s="53">
        <v>1</v>
      </c>
      <c r="AD61" s="55">
        <f t="shared" si="45"/>
        <v>0.68448655916967927</v>
      </c>
      <c r="AE61" s="56"/>
    </row>
    <row r="62" spans="1:31" s="29" customFormat="1" ht="20.100000000000001" customHeight="1" x14ac:dyDescent="0.3">
      <c r="A62" s="21"/>
      <c r="B62" s="57">
        <v>224</v>
      </c>
      <c r="C62" s="58">
        <v>5</v>
      </c>
      <c r="D62" s="59" t="s">
        <v>98</v>
      </c>
      <c r="E62" s="49">
        <v>1509</v>
      </c>
      <c r="F62" s="49">
        <v>444</v>
      </c>
      <c r="G62" s="49">
        <v>0</v>
      </c>
      <c r="H62" s="49">
        <v>4241</v>
      </c>
      <c r="I62" s="49">
        <v>4241</v>
      </c>
      <c r="J62" s="61"/>
      <c r="K62" s="51">
        <v>1329.25</v>
      </c>
      <c r="L62" s="66">
        <f t="shared" si="41"/>
        <v>313.42843668946006</v>
      </c>
      <c r="M62" s="61"/>
      <c r="N62" s="51">
        <v>485.36</v>
      </c>
      <c r="O62" s="62">
        <f t="shared" si="42"/>
        <v>114.44470643716105</v>
      </c>
      <c r="P62" s="50"/>
      <c r="Q62" s="51">
        <v>843.89</v>
      </c>
      <c r="R62" s="62">
        <f t="shared" si="43"/>
        <v>198.98373025229898</v>
      </c>
      <c r="S62" s="50"/>
      <c r="T62" s="53">
        <v>4.8149826932586119E-2</v>
      </c>
      <c r="U62" s="53">
        <v>0</v>
      </c>
      <c r="V62" s="53">
        <v>0.3481539475852975</v>
      </c>
      <c r="W62" s="53">
        <v>0.4417133673973957</v>
      </c>
      <c r="X62" s="53">
        <v>0.16198285808472063</v>
      </c>
      <c r="Y62" s="53">
        <v>0</v>
      </c>
      <c r="Z62" s="63">
        <f t="shared" si="44"/>
        <v>0.36513823584728233</v>
      </c>
      <c r="AA62" s="53">
        <v>0</v>
      </c>
      <c r="AB62" s="53">
        <v>0</v>
      </c>
      <c r="AC62" s="53">
        <v>1</v>
      </c>
      <c r="AD62" s="55">
        <f t="shared" si="45"/>
        <v>0.63486176415271767</v>
      </c>
      <c r="AE62" s="56"/>
    </row>
    <row r="63" spans="1:31" s="29" customFormat="1" ht="20.100000000000001" customHeight="1" x14ac:dyDescent="0.3">
      <c r="A63" s="21"/>
      <c r="B63" s="57">
        <v>233</v>
      </c>
      <c r="C63" s="58">
        <v>5</v>
      </c>
      <c r="D63" s="59" t="s">
        <v>107</v>
      </c>
      <c r="E63" s="49">
        <v>14613</v>
      </c>
      <c r="F63" s="49">
        <v>3741</v>
      </c>
      <c r="G63" s="49">
        <v>0</v>
      </c>
      <c r="H63" s="49">
        <v>41824</v>
      </c>
      <c r="I63" s="49">
        <v>41824</v>
      </c>
      <c r="J63" s="61"/>
      <c r="K63" s="51">
        <v>21463.06767745614</v>
      </c>
      <c r="L63" s="62">
        <f t="shared" si="41"/>
        <v>513.17587216564993</v>
      </c>
      <c r="M63" s="61"/>
      <c r="N63" s="51">
        <v>9405.2073013745521</v>
      </c>
      <c r="O63" s="62">
        <f t="shared" si="42"/>
        <v>224.87584404587204</v>
      </c>
      <c r="P63" s="50" t="s">
        <v>152</v>
      </c>
      <c r="Q63" s="51">
        <v>12057.860376081588</v>
      </c>
      <c r="R63" s="62">
        <f t="shared" si="43"/>
        <v>288.30002811977783</v>
      </c>
      <c r="S63" s="50">
        <v>1</v>
      </c>
      <c r="T63" s="53">
        <v>2.4502383904533416E-2</v>
      </c>
      <c r="U63" s="53">
        <v>0</v>
      </c>
      <c r="V63" s="53">
        <v>1.4619560802227576E-2</v>
      </c>
      <c r="W63" s="53">
        <v>0.39765838982242163</v>
      </c>
      <c r="X63" s="53">
        <v>0.5545691384390411</v>
      </c>
      <c r="Y63" s="53">
        <v>8.6505270317762586E-3</v>
      </c>
      <c r="Z63" s="63">
        <f t="shared" si="44"/>
        <v>0.43820424194316676</v>
      </c>
      <c r="AA63" s="53">
        <v>0</v>
      </c>
      <c r="AB63" s="53">
        <v>2.811444065751937E-4</v>
      </c>
      <c r="AC63" s="53">
        <v>0.99971885559342488</v>
      </c>
      <c r="AD63" s="55">
        <f t="shared" si="45"/>
        <v>0.56179575805683324</v>
      </c>
      <c r="AE63" s="56"/>
    </row>
    <row r="64" spans="1:31" s="29" customFormat="1" ht="20.100000000000001" customHeight="1" x14ac:dyDescent="0.3">
      <c r="A64" s="21"/>
      <c r="B64" s="57">
        <v>524</v>
      </c>
      <c r="C64" s="58">
        <v>5</v>
      </c>
      <c r="D64" s="59" t="s">
        <v>31</v>
      </c>
      <c r="E64" s="49">
        <v>3705</v>
      </c>
      <c r="F64" s="49">
        <v>805</v>
      </c>
      <c r="G64" s="49">
        <v>127</v>
      </c>
      <c r="H64" s="49">
        <v>8795</v>
      </c>
      <c r="I64" s="49">
        <v>8848</v>
      </c>
      <c r="J64" s="61"/>
      <c r="K64" s="51">
        <v>3661.62</v>
      </c>
      <c r="L64" s="62">
        <f t="shared" si="41"/>
        <v>413.8358951175407</v>
      </c>
      <c r="M64" s="61"/>
      <c r="N64" s="51">
        <v>992.16</v>
      </c>
      <c r="O64" s="62">
        <f t="shared" si="42"/>
        <v>112.13381555153707</v>
      </c>
      <c r="P64" s="50"/>
      <c r="Q64" s="51">
        <v>2669.46</v>
      </c>
      <c r="R64" s="62">
        <f t="shared" si="43"/>
        <v>301.70207956600359</v>
      </c>
      <c r="S64" s="50">
        <v>1</v>
      </c>
      <c r="T64" s="53">
        <v>4.8842928559909696E-2</v>
      </c>
      <c r="U64" s="53">
        <v>0</v>
      </c>
      <c r="V64" s="53">
        <v>0.20039106595710368</v>
      </c>
      <c r="W64" s="53">
        <v>0.64974399290437024</v>
      </c>
      <c r="X64" s="53">
        <v>0.10102201257861636</v>
      </c>
      <c r="Y64" s="53">
        <v>0</v>
      </c>
      <c r="Z64" s="63">
        <f t="shared" si="44"/>
        <v>0.27096203319842038</v>
      </c>
      <c r="AA64" s="53">
        <v>0</v>
      </c>
      <c r="AB64" s="53">
        <v>7.0463689285473457E-3</v>
      </c>
      <c r="AC64" s="53">
        <v>0.99295363107145262</v>
      </c>
      <c r="AD64" s="55">
        <f t="shared" si="45"/>
        <v>0.72903796680157962</v>
      </c>
      <c r="AE64" s="56"/>
    </row>
    <row r="65" spans="1:31" s="29" customFormat="1" ht="20.100000000000001" customHeight="1" x14ac:dyDescent="0.3">
      <c r="A65" s="21"/>
      <c r="B65" s="57">
        <v>565</v>
      </c>
      <c r="C65" s="58">
        <v>5</v>
      </c>
      <c r="D65" s="59" t="s">
        <v>100</v>
      </c>
      <c r="E65" s="49">
        <v>3269</v>
      </c>
      <c r="F65" s="49">
        <v>576</v>
      </c>
      <c r="G65" s="49">
        <v>0</v>
      </c>
      <c r="H65" s="49">
        <v>8223</v>
      </c>
      <c r="I65" s="49">
        <v>8223</v>
      </c>
      <c r="J65" s="61"/>
      <c r="K65" s="51">
        <v>3713.72</v>
      </c>
      <c r="L65" s="62">
        <f t="shared" si="41"/>
        <v>451.62592727714946</v>
      </c>
      <c r="M65" s="61"/>
      <c r="N65" s="51">
        <v>1141.05</v>
      </c>
      <c r="O65" s="62">
        <f t="shared" si="42"/>
        <v>138.76322510032836</v>
      </c>
      <c r="P65" s="50"/>
      <c r="Q65" s="51">
        <v>2572.6699999999996</v>
      </c>
      <c r="R65" s="62">
        <f t="shared" si="43"/>
        <v>312.86270217682107</v>
      </c>
      <c r="S65" s="50"/>
      <c r="T65" s="53">
        <v>3.970903991937251E-2</v>
      </c>
      <c r="U65" s="53">
        <v>0</v>
      </c>
      <c r="V65" s="53">
        <v>7.0023224223303105E-3</v>
      </c>
      <c r="W65" s="53">
        <v>0.76864291661189255</v>
      </c>
      <c r="X65" s="53">
        <v>0.18464572104640464</v>
      </c>
      <c r="Y65" s="53">
        <v>0</v>
      </c>
      <c r="Z65" s="63">
        <f t="shared" si="44"/>
        <v>0.30725256616007668</v>
      </c>
      <c r="AA65" s="53">
        <v>0</v>
      </c>
      <c r="AB65" s="53">
        <v>5.8188574515969805E-3</v>
      </c>
      <c r="AC65" s="53">
        <v>0.99418114254840306</v>
      </c>
      <c r="AD65" s="55">
        <f t="shared" si="45"/>
        <v>0.69274743383992321</v>
      </c>
      <c r="AE65" s="56"/>
    </row>
    <row r="66" spans="1:31" s="29" customFormat="1" ht="20.100000000000001" customHeight="1" x14ac:dyDescent="0.3">
      <c r="A66" s="21"/>
      <c r="B66" s="57">
        <v>613</v>
      </c>
      <c r="C66" s="58">
        <v>5</v>
      </c>
      <c r="D66" s="59" t="s">
        <v>74</v>
      </c>
      <c r="E66" s="49">
        <v>748</v>
      </c>
      <c r="F66" s="49">
        <v>306</v>
      </c>
      <c r="G66" s="49">
        <v>0</v>
      </c>
      <c r="H66" s="49">
        <v>2121</v>
      </c>
      <c r="I66" s="49">
        <v>2121</v>
      </c>
      <c r="J66" s="61"/>
      <c r="K66" s="51">
        <v>684.62</v>
      </c>
      <c r="L66" s="62">
        <f t="shared" si="41"/>
        <v>322.78170674210276</v>
      </c>
      <c r="M66" s="61"/>
      <c r="N66" s="51">
        <v>180.97</v>
      </c>
      <c r="O66" s="62">
        <f t="shared" si="42"/>
        <v>85.32296086751532</v>
      </c>
      <c r="P66" s="50"/>
      <c r="Q66" s="51">
        <v>503.65</v>
      </c>
      <c r="R66" s="62">
        <f t="shared" si="43"/>
        <v>237.45874587458746</v>
      </c>
      <c r="S66" s="50">
        <v>3</v>
      </c>
      <c r="T66" s="53">
        <v>6.4596341935127366E-2</v>
      </c>
      <c r="U66" s="53">
        <v>0</v>
      </c>
      <c r="V66" s="53">
        <v>6.0783555285406424E-3</v>
      </c>
      <c r="W66" s="53">
        <v>0.92932530253633205</v>
      </c>
      <c r="X66" s="53">
        <v>0</v>
      </c>
      <c r="Y66" s="53">
        <v>0</v>
      </c>
      <c r="Z66" s="63">
        <f t="shared" si="44"/>
        <v>0.26433642020390874</v>
      </c>
      <c r="AA66" s="53">
        <v>0</v>
      </c>
      <c r="AB66" s="53">
        <v>0</v>
      </c>
      <c r="AC66" s="53">
        <v>1</v>
      </c>
      <c r="AD66" s="55">
        <f t="shared" si="45"/>
        <v>0.7356635797960912</v>
      </c>
      <c r="AE66" s="56"/>
    </row>
    <row r="67" spans="1:31" s="29" customFormat="1" ht="20.100000000000001" customHeight="1" x14ac:dyDescent="0.3">
      <c r="A67" s="21"/>
      <c r="B67" s="57">
        <v>696</v>
      </c>
      <c r="C67" s="58">
        <v>5</v>
      </c>
      <c r="D67" s="59" t="s">
        <v>97</v>
      </c>
      <c r="E67" s="49">
        <v>2323</v>
      </c>
      <c r="F67" s="49">
        <v>200</v>
      </c>
      <c r="G67" s="49">
        <v>0</v>
      </c>
      <c r="H67" s="49">
        <v>5742</v>
      </c>
      <c r="I67" s="49">
        <v>5742</v>
      </c>
      <c r="J67" s="61"/>
      <c r="K67" s="51">
        <v>2022.92</v>
      </c>
      <c r="L67" s="62">
        <f t="shared" si="41"/>
        <v>352.30233368164403</v>
      </c>
      <c r="M67" s="61"/>
      <c r="N67" s="51">
        <v>524.15</v>
      </c>
      <c r="O67" s="62">
        <f t="shared" si="42"/>
        <v>91.283524904214559</v>
      </c>
      <c r="P67" s="50"/>
      <c r="Q67" s="51">
        <v>1498.77</v>
      </c>
      <c r="R67" s="62">
        <f t="shared" si="43"/>
        <v>261.01880877742946</v>
      </c>
      <c r="S67" s="50"/>
      <c r="T67" s="53">
        <v>6.0364399503958797E-2</v>
      </c>
      <c r="U67" s="53">
        <v>0</v>
      </c>
      <c r="V67" s="53">
        <v>3.5676810073452254E-2</v>
      </c>
      <c r="W67" s="53">
        <v>0.63638271487169706</v>
      </c>
      <c r="X67" s="53">
        <v>0.26757607555089191</v>
      </c>
      <c r="Y67" s="53">
        <v>0</v>
      </c>
      <c r="Z67" s="63">
        <f t="shared" si="44"/>
        <v>0.25910564925948626</v>
      </c>
      <c r="AA67" s="53">
        <v>0</v>
      </c>
      <c r="AB67" s="53">
        <v>0</v>
      </c>
      <c r="AC67" s="53">
        <v>1</v>
      </c>
      <c r="AD67" s="55">
        <f t="shared" si="45"/>
        <v>0.74089435074051369</v>
      </c>
      <c r="AE67" s="56"/>
    </row>
    <row r="68" spans="1:31" ht="20.100000000000001" customHeight="1" x14ac:dyDescent="0.3">
      <c r="B68" s="57">
        <v>923</v>
      </c>
      <c r="C68" s="58">
        <v>5</v>
      </c>
      <c r="D68" s="59" t="s">
        <v>110</v>
      </c>
      <c r="E68" s="49">
        <v>486</v>
      </c>
      <c r="F68" s="49">
        <v>26</v>
      </c>
      <c r="G68" s="49">
        <v>18</v>
      </c>
      <c r="H68" s="49">
        <v>960</v>
      </c>
      <c r="I68" s="49">
        <v>968</v>
      </c>
      <c r="J68" s="61"/>
      <c r="K68" s="51">
        <v>159.6</v>
      </c>
      <c r="L68" s="62">
        <f t="shared" si="41"/>
        <v>164.87603305785123</v>
      </c>
      <c r="M68" s="61"/>
      <c r="N68" s="51">
        <v>56.59</v>
      </c>
      <c r="O68" s="62">
        <f t="shared" si="42"/>
        <v>58.460743801652896</v>
      </c>
      <c r="P68" s="50"/>
      <c r="Q68" s="51">
        <v>103.01</v>
      </c>
      <c r="R68" s="62">
        <f t="shared" si="43"/>
        <v>106.41528925619835</v>
      </c>
      <c r="S68" s="50">
        <v>4</v>
      </c>
      <c r="T68" s="53">
        <v>9.3479413323908814E-2</v>
      </c>
      <c r="U68" s="53">
        <v>0</v>
      </c>
      <c r="V68" s="53">
        <v>0</v>
      </c>
      <c r="W68" s="53">
        <v>0.90652058667609103</v>
      </c>
      <c r="X68" s="53">
        <v>0</v>
      </c>
      <c r="Y68" s="53">
        <v>0</v>
      </c>
      <c r="Z68" s="63">
        <f t="shared" si="44"/>
        <v>0.35457393483709276</v>
      </c>
      <c r="AA68" s="53">
        <v>0</v>
      </c>
      <c r="AB68" s="53">
        <v>0</v>
      </c>
      <c r="AC68" s="53">
        <v>1</v>
      </c>
      <c r="AD68" s="55">
        <f t="shared" si="45"/>
        <v>0.64542606516290735</v>
      </c>
      <c r="AE68" s="56"/>
    </row>
    <row r="69" spans="1:31" s="93" customFormat="1" x14ac:dyDescent="0.3">
      <c r="A69" s="125"/>
      <c r="B69" s="57"/>
      <c r="C69" s="58"/>
      <c r="D69" s="94" t="s">
        <v>132</v>
      </c>
      <c r="E69" s="95">
        <f>SUM(E58:E68)</f>
        <v>74598</v>
      </c>
      <c r="F69" s="95">
        <f>SUM(F58:F68)</f>
        <v>19504</v>
      </c>
      <c r="G69" s="95">
        <f>SUM(G58:G68)</f>
        <v>198</v>
      </c>
      <c r="H69" s="95">
        <f>SUM(H58:H68)</f>
        <v>204668</v>
      </c>
      <c r="I69" s="95">
        <f>SUM(I58:I68)</f>
        <v>204751</v>
      </c>
      <c r="J69" s="95"/>
      <c r="K69" s="95">
        <f>SUM(K58:K68)</f>
        <v>85104.357677456137</v>
      </c>
      <c r="L69" s="96">
        <f t="shared" ref="L69" si="46">K69*1000/I69</f>
        <v>415.64806851959764</v>
      </c>
      <c r="M69" s="129"/>
      <c r="N69" s="130">
        <f>SUM(N58:N68)</f>
        <v>35217.80730137456</v>
      </c>
      <c r="O69" s="99">
        <f t="shared" ref="O69" si="47">N69*1000/I69</f>
        <v>172.00310279986209</v>
      </c>
      <c r="P69" s="131"/>
      <c r="Q69" s="130">
        <f>SUM(Q58:Q68)</f>
        <v>49886.550376081585</v>
      </c>
      <c r="R69" s="96">
        <f t="shared" ref="R69" si="48">Q69*1000/I69</f>
        <v>243.64496571973561</v>
      </c>
      <c r="S69" s="108"/>
      <c r="T69" s="103"/>
      <c r="U69" s="103"/>
      <c r="V69" s="103"/>
      <c r="W69" s="186" t="s">
        <v>133</v>
      </c>
      <c r="X69" s="187"/>
      <c r="Y69" s="188"/>
      <c r="Z69" s="63">
        <f t="shared" ref="Z69" si="49">N69/K69</f>
        <v>0.41381908356384484</v>
      </c>
      <c r="AA69" s="103"/>
      <c r="AB69" s="103"/>
      <c r="AC69" s="103"/>
      <c r="AD69" s="104">
        <f t="shared" ref="AD69" si="50">Q69/K69</f>
        <v>0.58618091643615522</v>
      </c>
    </row>
    <row r="70" spans="1:31" s="93" customFormat="1" x14ac:dyDescent="0.3">
      <c r="A70" s="125"/>
      <c r="B70" s="57"/>
      <c r="C70" s="58"/>
      <c r="D70" s="59"/>
      <c r="E70" s="60"/>
      <c r="F70" s="60"/>
      <c r="G70" s="60"/>
      <c r="H70" s="60"/>
      <c r="I70" s="60"/>
      <c r="J70" s="121"/>
      <c r="K70" s="105"/>
      <c r="L70" s="106"/>
      <c r="M70" s="127"/>
      <c r="N70" s="105"/>
      <c r="O70" s="62"/>
      <c r="P70" s="107"/>
      <c r="Q70" s="105"/>
      <c r="R70" s="106"/>
      <c r="S70" s="108"/>
      <c r="T70" s="103"/>
      <c r="U70" s="103"/>
      <c r="V70" s="103"/>
      <c r="W70" s="103"/>
      <c r="X70" s="103"/>
      <c r="Y70" s="103"/>
      <c r="Z70" s="63"/>
      <c r="AA70" s="103"/>
      <c r="AB70" s="103"/>
      <c r="AC70" s="103"/>
      <c r="AD70" s="104"/>
    </row>
    <row r="71" spans="1:31" s="93" customFormat="1" ht="16.8" thickBot="1" x14ac:dyDescent="0.35">
      <c r="A71" s="125"/>
      <c r="B71" s="57"/>
      <c r="C71" s="58"/>
      <c r="D71" s="109"/>
      <c r="E71" s="110"/>
      <c r="F71" s="110"/>
      <c r="G71" s="110"/>
      <c r="H71" s="110"/>
      <c r="I71" s="110"/>
      <c r="J71" s="123"/>
      <c r="K71" s="112"/>
      <c r="L71" s="113"/>
      <c r="M71" s="128"/>
      <c r="N71" s="112"/>
      <c r="O71" s="114"/>
      <c r="P71" s="115"/>
      <c r="Q71" s="112"/>
      <c r="R71" s="113"/>
      <c r="S71" s="116"/>
      <c r="T71" s="117"/>
      <c r="U71" s="117"/>
      <c r="V71" s="117"/>
      <c r="W71" s="117"/>
      <c r="X71" s="117"/>
      <c r="Y71" s="117"/>
      <c r="Z71" s="118"/>
      <c r="AA71" s="117"/>
      <c r="AB71" s="117"/>
      <c r="AC71" s="117"/>
      <c r="AD71" s="119"/>
    </row>
    <row r="72" spans="1:31" s="93" customFormat="1" ht="17.25" customHeight="1" thickBot="1" x14ac:dyDescent="0.35">
      <c r="A72" s="125"/>
      <c r="B72" s="57"/>
      <c r="C72" s="120"/>
      <c r="D72" s="189" t="s">
        <v>137</v>
      </c>
      <c r="E72" s="190"/>
      <c r="F72" s="190"/>
      <c r="G72" s="190"/>
      <c r="H72" s="190"/>
      <c r="I72" s="190"/>
      <c r="J72" s="190"/>
      <c r="K72" s="190"/>
      <c r="L72" s="190"/>
      <c r="M72" s="190"/>
      <c r="N72" s="190"/>
      <c r="O72" s="190"/>
      <c r="P72" s="190"/>
      <c r="Q72" s="190"/>
      <c r="R72" s="190"/>
      <c r="S72" s="190"/>
      <c r="T72" s="190"/>
      <c r="U72" s="190"/>
      <c r="V72" s="190"/>
      <c r="W72" s="190"/>
      <c r="X72" s="190"/>
      <c r="Y72" s="190"/>
      <c r="Z72" s="190"/>
      <c r="AA72" s="190"/>
      <c r="AB72" s="190"/>
      <c r="AC72" s="190"/>
      <c r="AD72" s="191"/>
    </row>
    <row r="73" spans="1:31" s="29" customFormat="1" ht="20.100000000000001" customHeight="1" x14ac:dyDescent="0.3">
      <c r="A73" s="21"/>
      <c r="B73" s="57">
        <v>414</v>
      </c>
      <c r="C73" s="58">
        <v>6</v>
      </c>
      <c r="D73" s="59" t="s">
        <v>70</v>
      </c>
      <c r="E73" s="49">
        <v>2775</v>
      </c>
      <c r="F73" s="49">
        <v>875</v>
      </c>
      <c r="G73" s="49">
        <v>0</v>
      </c>
      <c r="H73" s="49">
        <v>8000</v>
      </c>
      <c r="I73" s="49">
        <v>8000</v>
      </c>
      <c r="J73" s="61"/>
      <c r="K73" s="51">
        <v>2352.25</v>
      </c>
      <c r="L73" s="62">
        <f>K73*1000/I73</f>
        <v>294.03125</v>
      </c>
      <c r="M73" s="61"/>
      <c r="N73" s="51">
        <v>401.97</v>
      </c>
      <c r="O73" s="62">
        <f>N73*1000/I73</f>
        <v>50.246250000000003</v>
      </c>
      <c r="P73" s="50"/>
      <c r="Q73" s="51">
        <v>1950.28</v>
      </c>
      <c r="R73" s="62">
        <f>Q73*1000/I73</f>
        <v>243.785</v>
      </c>
      <c r="S73" s="50"/>
      <c r="T73" s="53">
        <v>0.10965992487001516</v>
      </c>
      <c r="U73" s="53">
        <v>0</v>
      </c>
      <c r="V73" s="53">
        <v>6.4432669104659543E-2</v>
      </c>
      <c r="W73" s="53">
        <v>0.8259074060253252</v>
      </c>
      <c r="X73" s="53">
        <v>0</v>
      </c>
      <c r="Y73" s="53">
        <v>0</v>
      </c>
      <c r="Z73" s="63">
        <f>N73/K73</f>
        <v>0.17088744818790522</v>
      </c>
      <c r="AA73" s="53">
        <v>0</v>
      </c>
      <c r="AB73" s="53">
        <v>7.1784564267694893E-3</v>
      </c>
      <c r="AC73" s="53">
        <v>0.99282154357323049</v>
      </c>
      <c r="AD73" s="55">
        <f>Q73/K73</f>
        <v>0.82911255181209476</v>
      </c>
      <c r="AE73" s="56"/>
    </row>
    <row r="74" spans="1:31" s="29" customFormat="1" ht="20.100000000000001" customHeight="1" x14ac:dyDescent="0.3">
      <c r="A74" s="21"/>
      <c r="B74" s="57">
        <v>430</v>
      </c>
      <c r="C74" s="58">
        <v>6</v>
      </c>
      <c r="D74" s="59" t="s">
        <v>113</v>
      </c>
      <c r="E74" s="49">
        <v>12085</v>
      </c>
      <c r="F74" s="49">
        <v>5655</v>
      </c>
      <c r="G74" s="49">
        <v>0</v>
      </c>
      <c r="H74" s="49">
        <v>41788</v>
      </c>
      <c r="I74" s="49">
        <v>41788</v>
      </c>
      <c r="J74" s="61"/>
      <c r="K74" s="51">
        <v>21537.46</v>
      </c>
      <c r="L74" s="62">
        <f>K74*1000/I74</f>
        <v>515.39820044031785</v>
      </c>
      <c r="M74" s="61"/>
      <c r="N74" s="51">
        <v>4197.42</v>
      </c>
      <c r="O74" s="62">
        <f>N74*1000/I74</f>
        <v>100.44558246386522</v>
      </c>
      <c r="P74" s="50"/>
      <c r="Q74" s="51">
        <v>17340.04</v>
      </c>
      <c r="R74" s="62">
        <f>Q74*1000/I74</f>
        <v>414.95261797645259</v>
      </c>
      <c r="S74" s="50"/>
      <c r="T74" s="53">
        <v>5.4855125291250341E-2</v>
      </c>
      <c r="U74" s="53">
        <v>0</v>
      </c>
      <c r="V74" s="53">
        <v>0.18506606439193599</v>
      </c>
      <c r="W74" s="53">
        <v>0.76007881031681357</v>
      </c>
      <c r="X74" s="53">
        <v>0</v>
      </c>
      <c r="Y74" s="53">
        <v>0</v>
      </c>
      <c r="Z74" s="63">
        <f>N74/K74</f>
        <v>0.19488927663707792</v>
      </c>
      <c r="AA74" s="53">
        <v>0</v>
      </c>
      <c r="AB74" s="53">
        <v>3.1903040592755265E-3</v>
      </c>
      <c r="AC74" s="53">
        <v>0.99680969594072444</v>
      </c>
      <c r="AD74" s="55">
        <f>Q74/K74</f>
        <v>0.80511072336292211</v>
      </c>
      <c r="AE74" s="56"/>
    </row>
    <row r="75" spans="1:31" s="29" customFormat="1" ht="20.100000000000001" customHeight="1" x14ac:dyDescent="0.3">
      <c r="A75" s="21"/>
      <c r="B75" s="57">
        <v>623</v>
      </c>
      <c r="C75" s="58">
        <v>6</v>
      </c>
      <c r="D75" s="59" t="s">
        <v>51</v>
      </c>
      <c r="E75" s="49">
        <v>2319</v>
      </c>
      <c r="F75" s="49">
        <v>213</v>
      </c>
      <c r="G75" s="49">
        <v>0</v>
      </c>
      <c r="H75" s="49">
        <v>4996</v>
      </c>
      <c r="I75" s="49">
        <v>4996</v>
      </c>
      <c r="J75" s="61"/>
      <c r="K75" s="51">
        <v>2724.79</v>
      </c>
      <c r="L75" s="62">
        <f>K75*1000/I75</f>
        <v>545.39431545236187</v>
      </c>
      <c r="M75" s="61"/>
      <c r="N75" s="51">
        <v>951.96</v>
      </c>
      <c r="O75" s="62">
        <f>N75*1000/I75</f>
        <v>190.54443554843874</v>
      </c>
      <c r="P75" s="50"/>
      <c r="Q75" s="51">
        <v>1772.83</v>
      </c>
      <c r="R75" s="62">
        <f>Q75*1000/I75</f>
        <v>354.84987990392312</v>
      </c>
      <c r="S75" s="50"/>
      <c r="T75" s="53">
        <v>2.8919282322786673E-2</v>
      </c>
      <c r="U75" s="53">
        <v>0</v>
      </c>
      <c r="V75" s="53">
        <v>0.52197571326526315</v>
      </c>
      <c r="W75" s="53">
        <v>0.30232362704315308</v>
      </c>
      <c r="X75" s="53">
        <v>0.12768393629984454</v>
      </c>
      <c r="Y75" s="53">
        <v>1.9097441068952475E-2</v>
      </c>
      <c r="Z75" s="63">
        <f>N75/K75</f>
        <v>0.34937004319598941</v>
      </c>
      <c r="AA75" s="53">
        <v>0</v>
      </c>
      <c r="AB75" s="53">
        <v>0</v>
      </c>
      <c r="AC75" s="53">
        <v>1</v>
      </c>
      <c r="AD75" s="55">
        <f>Q75/K75</f>
        <v>0.65062995680401059</v>
      </c>
      <c r="AE75" s="56"/>
    </row>
    <row r="76" spans="1:31" s="29" customFormat="1" ht="20.100000000000001" customHeight="1" x14ac:dyDescent="0.3">
      <c r="A76" s="21"/>
      <c r="B76" s="57">
        <v>906</v>
      </c>
      <c r="C76" s="58">
        <v>6</v>
      </c>
      <c r="D76" s="59" t="s">
        <v>104</v>
      </c>
      <c r="E76" s="49">
        <v>2311</v>
      </c>
      <c r="F76" s="49">
        <v>194</v>
      </c>
      <c r="G76" s="49">
        <v>162</v>
      </c>
      <c r="H76" s="49">
        <v>5272</v>
      </c>
      <c r="I76" s="49">
        <v>5340</v>
      </c>
      <c r="J76" s="61"/>
      <c r="K76" s="51">
        <v>1775.44</v>
      </c>
      <c r="L76" s="62">
        <f>K76*1000/I76</f>
        <v>332.47940074906364</v>
      </c>
      <c r="M76" s="61"/>
      <c r="N76" s="51">
        <v>654.71</v>
      </c>
      <c r="O76" s="62">
        <f>N76*1000/I76</f>
        <v>122.60486891385767</v>
      </c>
      <c r="P76" s="50"/>
      <c r="Q76" s="51">
        <v>1120.73</v>
      </c>
      <c r="R76" s="62">
        <f>Q76*1000/I76</f>
        <v>209.874531835206</v>
      </c>
      <c r="S76" s="50"/>
      <c r="T76" s="53">
        <v>4.437079012081685E-2</v>
      </c>
      <c r="U76" s="53">
        <v>0</v>
      </c>
      <c r="V76" s="53">
        <v>9.8516900612484921E-3</v>
      </c>
      <c r="W76" s="53">
        <v>0.60284706205801042</v>
      </c>
      <c r="X76" s="53">
        <v>0.33488109239205144</v>
      </c>
      <c r="Y76" s="53">
        <v>8.0493653678727975E-3</v>
      </c>
      <c r="Z76" s="63">
        <f>N76/K76</f>
        <v>0.36875929347091424</v>
      </c>
      <c r="AA76" s="53">
        <v>0</v>
      </c>
      <c r="AB76" s="53">
        <v>1.1778037529110491E-3</v>
      </c>
      <c r="AC76" s="53">
        <v>0.99882219624708901</v>
      </c>
      <c r="AD76" s="55">
        <f>Q76/K76</f>
        <v>0.6312407065290857</v>
      </c>
      <c r="AE76" s="56"/>
    </row>
    <row r="77" spans="1:31" s="93" customFormat="1" x14ac:dyDescent="0.3">
      <c r="A77" s="4"/>
      <c r="B77" s="57"/>
      <c r="C77" s="58"/>
      <c r="D77" s="94" t="s">
        <v>132</v>
      </c>
      <c r="E77" s="95">
        <f>SUM(E73:E76)</f>
        <v>19490</v>
      </c>
      <c r="F77" s="95">
        <f>SUM(F73:F76)</f>
        <v>6937</v>
      </c>
      <c r="G77" s="95">
        <f>SUM(G73:G76)</f>
        <v>162</v>
      </c>
      <c r="H77" s="95">
        <f>SUM(H73:H76)</f>
        <v>60056</v>
      </c>
      <c r="I77" s="95">
        <f>SUM(I73:I76)</f>
        <v>60124</v>
      </c>
      <c r="J77" s="95"/>
      <c r="K77" s="95">
        <f>SUM(K73:K76)</f>
        <v>28389.94</v>
      </c>
      <c r="L77" s="96">
        <f t="shared" ref="L77" si="51">K77*1000/I77</f>
        <v>472.18980773068989</v>
      </c>
      <c r="M77" s="121"/>
      <c r="N77" s="98">
        <f>SUM(N73:N76)</f>
        <v>6206.06</v>
      </c>
      <c r="O77" s="99">
        <f t="shared" ref="O77" si="52">N77*1000/I77</f>
        <v>103.22100991284678</v>
      </c>
      <c r="P77" s="107"/>
      <c r="Q77" s="98">
        <f>SUM(Q73:Q76)</f>
        <v>22183.88</v>
      </c>
      <c r="R77" s="96">
        <f t="shared" ref="R77" si="53">Q77*1000/I77</f>
        <v>368.9687978178431</v>
      </c>
      <c r="S77" s="122"/>
      <c r="T77" s="103"/>
      <c r="U77" s="103"/>
      <c r="V77" s="103"/>
      <c r="W77" s="186" t="s">
        <v>133</v>
      </c>
      <c r="X77" s="187"/>
      <c r="Y77" s="188"/>
      <c r="Z77" s="63">
        <f t="shared" ref="Z77" si="54">N77/K77</f>
        <v>0.21860067333710465</v>
      </c>
      <c r="AA77" s="103"/>
      <c r="AB77" s="103"/>
      <c r="AC77" s="103"/>
      <c r="AD77" s="104">
        <f t="shared" ref="AD77" si="55">Q77/K77</f>
        <v>0.78139932666289547</v>
      </c>
    </row>
    <row r="78" spans="1:31" s="93" customFormat="1" x14ac:dyDescent="0.3">
      <c r="A78" s="4"/>
      <c r="B78" s="57"/>
      <c r="C78" s="58"/>
      <c r="D78" s="59"/>
      <c r="E78" s="60"/>
      <c r="F78" s="60"/>
      <c r="G78" s="60"/>
      <c r="H78" s="60"/>
      <c r="I78" s="60"/>
      <c r="J78" s="97"/>
      <c r="K78" s="105"/>
      <c r="L78" s="106"/>
      <c r="M78" s="121"/>
      <c r="N78" s="105"/>
      <c r="O78" s="62"/>
      <c r="P78" s="107"/>
      <c r="Q78" s="105"/>
      <c r="R78" s="106"/>
      <c r="S78" s="122"/>
      <c r="T78" s="103"/>
      <c r="U78" s="103"/>
      <c r="V78" s="103"/>
      <c r="W78" s="103"/>
      <c r="X78" s="103"/>
      <c r="Y78" s="103"/>
      <c r="Z78" s="63"/>
      <c r="AA78" s="103"/>
      <c r="AB78" s="103"/>
      <c r="AC78" s="103"/>
      <c r="AD78" s="104"/>
    </row>
    <row r="79" spans="1:31" s="93" customFormat="1" ht="16.8" thickBot="1" x14ac:dyDescent="0.35">
      <c r="A79" s="4"/>
      <c r="B79" s="57"/>
      <c r="C79" s="58"/>
      <c r="D79" s="109"/>
      <c r="E79" s="110"/>
      <c r="F79" s="110"/>
      <c r="G79" s="110"/>
      <c r="H79" s="110"/>
      <c r="I79" s="110"/>
      <c r="J79" s="111"/>
      <c r="K79" s="112"/>
      <c r="L79" s="113"/>
      <c r="M79" s="123"/>
      <c r="N79" s="112"/>
      <c r="O79" s="114"/>
      <c r="P79" s="115"/>
      <c r="Q79" s="112"/>
      <c r="R79" s="113"/>
      <c r="S79" s="124"/>
      <c r="T79" s="117"/>
      <c r="U79" s="117"/>
      <c r="V79" s="117"/>
      <c r="W79" s="117"/>
      <c r="X79" s="117"/>
      <c r="Y79" s="117"/>
      <c r="Z79" s="118"/>
      <c r="AA79" s="117"/>
      <c r="AB79" s="117"/>
      <c r="AC79" s="117"/>
      <c r="AD79" s="119"/>
    </row>
    <row r="80" spans="1:31" s="93" customFormat="1" ht="14.4" x14ac:dyDescent="0.3">
      <c r="A80" s="4"/>
      <c r="B80" s="132"/>
      <c r="C80" s="133"/>
      <c r="D80" s="198" t="s">
        <v>138</v>
      </c>
      <c r="E80" s="199"/>
      <c r="F80" s="199"/>
      <c r="G80" s="199"/>
      <c r="H80" s="199"/>
      <c r="I80" s="199"/>
      <c r="J80" s="199"/>
      <c r="K80" s="199"/>
      <c r="L80" s="199"/>
      <c r="M80" s="199"/>
      <c r="N80" s="199"/>
      <c r="O80" s="199"/>
      <c r="P80" s="199"/>
      <c r="Q80" s="199"/>
      <c r="R80" s="199"/>
      <c r="S80" s="199"/>
      <c r="T80" s="199"/>
      <c r="U80" s="199"/>
      <c r="V80" s="199"/>
      <c r="W80" s="199"/>
      <c r="X80" s="199"/>
      <c r="Y80" s="199"/>
      <c r="Z80" s="199"/>
      <c r="AA80" s="199"/>
      <c r="AB80" s="199"/>
      <c r="AC80" s="199"/>
      <c r="AD80" s="200"/>
    </row>
    <row r="81" spans="1:31" s="29" customFormat="1" ht="20.100000000000001" customHeight="1" x14ac:dyDescent="0.3">
      <c r="A81" s="21"/>
      <c r="B81" s="57">
        <v>152</v>
      </c>
      <c r="C81" s="58">
        <v>7</v>
      </c>
      <c r="D81" s="59" t="s">
        <v>43</v>
      </c>
      <c r="E81" s="60">
        <v>3157</v>
      </c>
      <c r="F81" s="60">
        <v>37</v>
      </c>
      <c r="G81" s="60">
        <v>277</v>
      </c>
      <c r="H81" s="60">
        <v>5289</v>
      </c>
      <c r="I81" s="60">
        <v>5404</v>
      </c>
      <c r="J81" s="61"/>
      <c r="K81" s="155">
        <v>2480.17</v>
      </c>
      <c r="L81" s="62">
        <f t="shared" ref="L81:L106" si="56">K81*1000/I81</f>
        <v>458.95077720207252</v>
      </c>
      <c r="M81" s="61"/>
      <c r="N81" s="155">
        <v>622.73</v>
      </c>
      <c r="O81" s="62">
        <f t="shared" ref="O81:O106" si="57">N81*1000/I81</f>
        <v>115.23501110288674</v>
      </c>
      <c r="P81" s="61"/>
      <c r="Q81" s="155">
        <v>1857.44</v>
      </c>
      <c r="R81" s="62">
        <f t="shared" ref="R81:R106" si="58">Q81*1000/I81</f>
        <v>343.71576609918577</v>
      </c>
      <c r="S81" s="61"/>
      <c r="T81" s="103">
        <v>4.6793955646909573E-2</v>
      </c>
      <c r="U81" s="103">
        <v>0</v>
      </c>
      <c r="V81" s="103">
        <v>0</v>
      </c>
      <c r="W81" s="103">
        <v>0.95320604435309042</v>
      </c>
      <c r="X81" s="103">
        <v>0</v>
      </c>
      <c r="Y81" s="103">
        <v>0</v>
      </c>
      <c r="Z81" s="63">
        <f t="shared" ref="Z81:Z106" si="59">N81/K81</f>
        <v>0.25108359507614397</v>
      </c>
      <c r="AA81" s="103">
        <v>0</v>
      </c>
      <c r="AB81" s="103">
        <v>3.0848910328193646E-3</v>
      </c>
      <c r="AC81" s="103">
        <v>0.99691510896718061</v>
      </c>
      <c r="AD81" s="104">
        <f t="shared" ref="AD81:AD106" si="60">Q81/K81</f>
        <v>0.74891640492385603</v>
      </c>
      <c r="AE81" s="56"/>
    </row>
    <row r="82" spans="1:31" s="29" customFormat="1" ht="20.100000000000001" customHeight="1" x14ac:dyDescent="0.3">
      <c r="A82" s="21"/>
      <c r="B82" s="57">
        <v>162</v>
      </c>
      <c r="C82" s="58">
        <v>7</v>
      </c>
      <c r="D82" s="59" t="s">
        <v>111</v>
      </c>
      <c r="E82" s="49">
        <v>8209</v>
      </c>
      <c r="F82" s="49">
        <v>302</v>
      </c>
      <c r="G82" s="49">
        <v>2985</v>
      </c>
      <c r="H82" s="49">
        <v>7620</v>
      </c>
      <c r="I82" s="49">
        <v>8864</v>
      </c>
      <c r="J82" s="61"/>
      <c r="K82" s="51">
        <v>5601.1799999999994</v>
      </c>
      <c r="L82" s="62">
        <f t="shared" si="56"/>
        <v>631.90207581227423</v>
      </c>
      <c r="M82" s="61"/>
      <c r="N82" s="51">
        <v>3105.17</v>
      </c>
      <c r="O82" s="62">
        <f t="shared" si="57"/>
        <v>350.3125</v>
      </c>
      <c r="P82" s="61"/>
      <c r="Q82" s="51">
        <v>2496.0099999999998</v>
      </c>
      <c r="R82" s="62">
        <f t="shared" si="58"/>
        <v>281.58957581227429</v>
      </c>
      <c r="S82" s="61">
        <v>1</v>
      </c>
      <c r="T82" s="53">
        <v>1.3522609068102551E-2</v>
      </c>
      <c r="U82" s="53">
        <v>2.347697549570555E-3</v>
      </c>
      <c r="V82" s="53">
        <v>4.6792929211605154E-2</v>
      </c>
      <c r="W82" s="53">
        <v>0.52133699604208461</v>
      </c>
      <c r="X82" s="53">
        <v>0.40868937932544752</v>
      </c>
      <c r="Y82" s="53">
        <v>7.3103888031895194E-3</v>
      </c>
      <c r="Z82" s="63">
        <f t="shared" si="59"/>
        <v>0.55437782752919929</v>
      </c>
      <c r="AA82" s="53">
        <v>0</v>
      </c>
      <c r="AB82" s="53">
        <v>0</v>
      </c>
      <c r="AC82" s="53">
        <v>1</v>
      </c>
      <c r="AD82" s="55">
        <f t="shared" si="60"/>
        <v>0.44562217247080083</v>
      </c>
      <c r="AE82" s="56"/>
    </row>
    <row r="83" spans="1:31" s="29" customFormat="1" ht="20.100000000000001" customHeight="1" x14ac:dyDescent="0.3">
      <c r="A83" s="21"/>
      <c r="B83" s="57">
        <v>212</v>
      </c>
      <c r="C83" s="58">
        <v>7</v>
      </c>
      <c r="D83" s="59" t="s">
        <v>54</v>
      </c>
      <c r="E83" s="49">
        <v>5484</v>
      </c>
      <c r="F83" s="49">
        <v>0</v>
      </c>
      <c r="G83" s="49">
        <v>0</v>
      </c>
      <c r="H83" s="49">
        <v>10404</v>
      </c>
      <c r="I83" s="49">
        <v>10404</v>
      </c>
      <c r="J83" s="61"/>
      <c r="K83" s="51">
        <v>2441.12</v>
      </c>
      <c r="L83" s="62">
        <f t="shared" si="56"/>
        <v>234.63283352556709</v>
      </c>
      <c r="M83" s="61"/>
      <c r="N83" s="51">
        <v>776.4</v>
      </c>
      <c r="O83" s="62">
        <f t="shared" si="57"/>
        <v>74.625144175317189</v>
      </c>
      <c r="P83" s="61"/>
      <c r="Q83" s="51">
        <v>1664.72</v>
      </c>
      <c r="R83" s="62">
        <f t="shared" si="58"/>
        <v>160.0076893502499</v>
      </c>
      <c r="S83" s="61"/>
      <c r="T83" s="53">
        <v>7.3840803709428124E-2</v>
      </c>
      <c r="U83" s="53">
        <v>0</v>
      </c>
      <c r="V83" s="53">
        <v>0.26635754765584752</v>
      </c>
      <c r="W83" s="53">
        <v>0.65980164863472435</v>
      </c>
      <c r="X83" s="53">
        <v>0</v>
      </c>
      <c r="Y83" s="53">
        <v>0</v>
      </c>
      <c r="Z83" s="63">
        <f t="shared" si="59"/>
        <v>0.31805073081208624</v>
      </c>
      <c r="AA83" s="53">
        <v>0</v>
      </c>
      <c r="AB83" s="53">
        <v>5.8448267576529387E-3</v>
      </c>
      <c r="AC83" s="53">
        <v>0.99415517324234703</v>
      </c>
      <c r="AD83" s="55">
        <f t="shared" si="60"/>
        <v>0.68194926918791376</v>
      </c>
      <c r="AE83" s="56"/>
    </row>
    <row r="84" spans="1:31" s="29" customFormat="1" ht="20.100000000000001" customHeight="1" x14ac:dyDescent="0.3">
      <c r="A84" s="21"/>
      <c r="B84" s="57">
        <v>229</v>
      </c>
      <c r="C84" s="58">
        <v>7</v>
      </c>
      <c r="D84" s="59" t="s">
        <v>40</v>
      </c>
      <c r="E84" s="49">
        <v>6279</v>
      </c>
      <c r="F84" s="49">
        <v>0</v>
      </c>
      <c r="G84" s="49">
        <v>190</v>
      </c>
      <c r="H84" s="49">
        <v>14818</v>
      </c>
      <c r="I84" s="49">
        <v>14897</v>
      </c>
      <c r="J84" s="61"/>
      <c r="K84" s="51">
        <v>5967.6818131702094</v>
      </c>
      <c r="L84" s="62">
        <f t="shared" si="56"/>
        <v>400.59621488690402</v>
      </c>
      <c r="M84" s="61"/>
      <c r="N84" s="51">
        <v>2992.0575411946784</v>
      </c>
      <c r="O84" s="62">
        <f t="shared" si="57"/>
        <v>200.84967048363282</v>
      </c>
      <c r="P84" s="61">
        <v>5</v>
      </c>
      <c r="Q84" s="51">
        <v>2975.6242719755314</v>
      </c>
      <c r="R84" s="62">
        <f t="shared" si="58"/>
        <v>199.7465444032712</v>
      </c>
      <c r="S84" s="61"/>
      <c r="T84" s="53">
        <v>2.7288913690944102E-2</v>
      </c>
      <c r="U84" s="53">
        <v>0</v>
      </c>
      <c r="V84" s="53">
        <v>7.5583439451402418E-2</v>
      </c>
      <c r="W84" s="53">
        <v>0.37579825405063633</v>
      </c>
      <c r="X84" s="53">
        <v>0.52132939280701718</v>
      </c>
      <c r="Y84" s="53">
        <v>0</v>
      </c>
      <c r="Z84" s="63">
        <f t="shared" si="59"/>
        <v>0.5013768553463156</v>
      </c>
      <c r="AA84" s="53">
        <v>0</v>
      </c>
      <c r="AB84" s="53">
        <v>9.7290508995545848E-3</v>
      </c>
      <c r="AC84" s="53">
        <v>0.99027094910044544</v>
      </c>
      <c r="AD84" s="55">
        <f t="shared" si="60"/>
        <v>0.49862314465368451</v>
      </c>
      <c r="AE84" s="56"/>
    </row>
    <row r="85" spans="1:31" s="29" customFormat="1" ht="20.100000000000001" customHeight="1" x14ac:dyDescent="0.3">
      <c r="A85" s="21"/>
      <c r="B85" s="57">
        <v>236</v>
      </c>
      <c r="C85" s="58">
        <v>7</v>
      </c>
      <c r="D85" s="59" t="s">
        <v>83</v>
      </c>
      <c r="E85" s="49">
        <v>7266</v>
      </c>
      <c r="F85" s="49">
        <v>12</v>
      </c>
      <c r="G85" s="49">
        <v>93</v>
      </c>
      <c r="H85" s="49">
        <v>16451</v>
      </c>
      <c r="I85" s="49">
        <v>16490</v>
      </c>
      <c r="J85" s="61"/>
      <c r="K85" s="51">
        <v>7566</v>
      </c>
      <c r="L85" s="62">
        <f t="shared" si="56"/>
        <v>458.8235294117647</v>
      </c>
      <c r="M85" s="61"/>
      <c r="N85" s="51">
        <v>2008.7</v>
      </c>
      <c r="O85" s="62">
        <f t="shared" si="57"/>
        <v>121.81322013341419</v>
      </c>
      <c r="P85" s="61"/>
      <c r="Q85" s="51">
        <v>5557.3</v>
      </c>
      <c r="R85" s="62">
        <f t="shared" si="58"/>
        <v>337.01030927835052</v>
      </c>
      <c r="S85" s="61"/>
      <c r="T85" s="53">
        <v>4.5128690197640264E-2</v>
      </c>
      <c r="U85" s="53">
        <v>0</v>
      </c>
      <c r="V85" s="53">
        <v>4.1857918056454418E-2</v>
      </c>
      <c r="W85" s="53">
        <v>0.71757853337979793</v>
      </c>
      <c r="X85" s="53">
        <v>0.18579180564544232</v>
      </c>
      <c r="Y85" s="53">
        <v>9.6430527206651066E-3</v>
      </c>
      <c r="Z85" s="63">
        <f t="shared" si="59"/>
        <v>0.2654903515728258</v>
      </c>
      <c r="AA85" s="53">
        <v>0</v>
      </c>
      <c r="AB85" s="53">
        <v>0</v>
      </c>
      <c r="AC85" s="53">
        <v>1</v>
      </c>
      <c r="AD85" s="55">
        <f t="shared" si="60"/>
        <v>0.73450964842717426</v>
      </c>
      <c r="AE85" s="56"/>
    </row>
    <row r="86" spans="1:31" s="29" customFormat="1" ht="20.100000000000001" customHeight="1" x14ac:dyDescent="0.3">
      <c r="A86" s="21"/>
      <c r="B86" s="57">
        <v>239</v>
      </c>
      <c r="C86" s="58">
        <v>7</v>
      </c>
      <c r="D86" s="59" t="s">
        <v>89</v>
      </c>
      <c r="E86" s="49">
        <v>18095</v>
      </c>
      <c r="F86" s="49">
        <v>1647</v>
      </c>
      <c r="G86" s="49">
        <v>698</v>
      </c>
      <c r="H86" s="49">
        <v>35786</v>
      </c>
      <c r="I86" s="49">
        <v>36077</v>
      </c>
      <c r="J86" s="61"/>
      <c r="K86" s="51">
        <v>20831.266912070365</v>
      </c>
      <c r="L86" s="62">
        <f t="shared" si="56"/>
        <v>577.41128453226054</v>
      </c>
      <c r="M86" s="61"/>
      <c r="N86" s="51">
        <v>9488.3468752598092</v>
      </c>
      <c r="O86" s="62">
        <f t="shared" si="57"/>
        <v>263.00265751752664</v>
      </c>
      <c r="P86" s="61">
        <v>5</v>
      </c>
      <c r="Q86" s="51">
        <v>11342.920036810554</v>
      </c>
      <c r="R86" s="62">
        <f t="shared" si="58"/>
        <v>314.4086270147339</v>
      </c>
      <c r="S86" s="61"/>
      <c r="T86" s="53">
        <v>2.0781280721738037E-2</v>
      </c>
      <c r="U86" s="53">
        <v>0</v>
      </c>
      <c r="V86" s="53">
        <v>1.1831354974248464E-2</v>
      </c>
      <c r="W86" s="53">
        <v>0.53241518953865963</v>
      </c>
      <c r="X86" s="53">
        <v>0.42366145842973718</v>
      </c>
      <c r="Y86" s="53">
        <v>1.1310716335616826E-2</v>
      </c>
      <c r="Z86" s="63">
        <f t="shared" si="59"/>
        <v>0.45548582884135236</v>
      </c>
      <c r="AA86" s="53">
        <v>0</v>
      </c>
      <c r="AB86" s="53">
        <v>1.7235420805714456E-3</v>
      </c>
      <c r="AC86" s="53">
        <v>0.99827645791942865</v>
      </c>
      <c r="AD86" s="55">
        <f t="shared" si="60"/>
        <v>0.54451417115864753</v>
      </c>
      <c r="AE86" s="56"/>
    </row>
    <row r="87" spans="1:31" s="29" customFormat="1" ht="20.100000000000001" customHeight="1" x14ac:dyDescent="0.3">
      <c r="A87" s="21"/>
      <c r="B87" s="57">
        <v>249</v>
      </c>
      <c r="C87" s="58">
        <v>7</v>
      </c>
      <c r="D87" s="59" t="s">
        <v>64</v>
      </c>
      <c r="E87" s="49">
        <v>9866</v>
      </c>
      <c r="F87" s="49">
        <v>1044</v>
      </c>
      <c r="G87" s="49">
        <v>150</v>
      </c>
      <c r="H87" s="49">
        <v>21925</v>
      </c>
      <c r="I87" s="49">
        <v>21988</v>
      </c>
      <c r="J87" s="61"/>
      <c r="K87" s="51">
        <v>9456.26</v>
      </c>
      <c r="L87" s="62">
        <f t="shared" si="56"/>
        <v>430.06458068037114</v>
      </c>
      <c r="M87" s="61"/>
      <c r="N87" s="51">
        <v>1622.54</v>
      </c>
      <c r="O87" s="62">
        <f t="shared" si="57"/>
        <v>73.792068400945965</v>
      </c>
      <c r="P87" s="61"/>
      <c r="Q87" s="51">
        <v>7833.72</v>
      </c>
      <c r="R87" s="62">
        <f t="shared" si="58"/>
        <v>356.27251227942514</v>
      </c>
      <c r="S87" s="61"/>
      <c r="T87" s="53">
        <v>7.4457332330789994E-2</v>
      </c>
      <c r="U87" s="53">
        <v>0</v>
      </c>
      <c r="V87" s="53">
        <v>7.7039703181431579E-2</v>
      </c>
      <c r="W87" s="53">
        <v>0.80761029003907459</v>
      </c>
      <c r="X87" s="53">
        <v>0</v>
      </c>
      <c r="Y87" s="53">
        <v>4.0892674448703883E-2</v>
      </c>
      <c r="Z87" s="63">
        <f t="shared" si="59"/>
        <v>0.17158369164976428</v>
      </c>
      <c r="AA87" s="53">
        <v>0</v>
      </c>
      <c r="AB87" s="53">
        <v>1.9913910632496438E-4</v>
      </c>
      <c r="AC87" s="53">
        <v>0.99980086089367504</v>
      </c>
      <c r="AD87" s="55">
        <f t="shared" si="60"/>
        <v>0.82841630835023572</v>
      </c>
      <c r="AE87" s="56"/>
    </row>
    <row r="88" spans="1:31" s="29" customFormat="1" ht="20.100000000000001" customHeight="1" x14ac:dyDescent="0.3">
      <c r="A88" s="21"/>
      <c r="B88" s="57">
        <v>287</v>
      </c>
      <c r="C88" s="58">
        <v>7</v>
      </c>
      <c r="D88" s="59" t="s">
        <v>75</v>
      </c>
      <c r="E88" s="49">
        <v>1340</v>
      </c>
      <c r="F88" s="49">
        <v>64</v>
      </c>
      <c r="G88" s="49">
        <v>112</v>
      </c>
      <c r="H88" s="49">
        <v>3067</v>
      </c>
      <c r="I88" s="49">
        <v>3114</v>
      </c>
      <c r="J88" s="61"/>
      <c r="K88" s="51">
        <v>1213.3699999999999</v>
      </c>
      <c r="L88" s="62">
        <f t="shared" si="56"/>
        <v>389.64996788696209</v>
      </c>
      <c r="M88" s="61"/>
      <c r="N88" s="51">
        <v>384.56</v>
      </c>
      <c r="O88" s="62">
        <f t="shared" si="57"/>
        <v>123.49389852280025</v>
      </c>
      <c r="P88" s="61"/>
      <c r="Q88" s="51">
        <v>828.81</v>
      </c>
      <c r="R88" s="62">
        <f t="shared" si="58"/>
        <v>266.15606936416185</v>
      </c>
      <c r="S88" s="61"/>
      <c r="T88" s="53">
        <v>4.3946328271271061E-2</v>
      </c>
      <c r="U88" s="53">
        <v>0</v>
      </c>
      <c r="V88" s="53">
        <v>1.9762845849802372E-2</v>
      </c>
      <c r="W88" s="53">
        <v>0.65123777824006657</v>
      </c>
      <c r="X88" s="53">
        <v>0.28505304763886002</v>
      </c>
      <c r="Y88" s="53">
        <v>0</v>
      </c>
      <c r="Z88" s="63">
        <f t="shared" si="59"/>
        <v>0.31693547722458942</v>
      </c>
      <c r="AA88" s="53">
        <v>0</v>
      </c>
      <c r="AB88" s="53">
        <v>0</v>
      </c>
      <c r="AC88" s="53">
        <v>1</v>
      </c>
      <c r="AD88" s="55">
        <f t="shared" si="60"/>
        <v>0.68306452277541063</v>
      </c>
      <c r="AE88" s="56"/>
    </row>
    <row r="89" spans="1:31" s="29" customFormat="1" ht="20.100000000000001" customHeight="1" x14ac:dyDescent="0.3">
      <c r="A89" s="21"/>
      <c r="B89" s="57">
        <v>296</v>
      </c>
      <c r="C89" s="58">
        <v>7</v>
      </c>
      <c r="D89" s="59" t="s">
        <v>105</v>
      </c>
      <c r="E89" s="49">
        <v>10369</v>
      </c>
      <c r="F89" s="49">
        <v>237</v>
      </c>
      <c r="G89" s="49">
        <v>3101</v>
      </c>
      <c r="H89" s="49">
        <v>18646</v>
      </c>
      <c r="I89" s="49">
        <v>19938</v>
      </c>
      <c r="J89" s="61"/>
      <c r="K89" s="51">
        <v>6259.14</v>
      </c>
      <c r="L89" s="62">
        <f t="shared" si="56"/>
        <v>313.93018356906413</v>
      </c>
      <c r="M89" s="61"/>
      <c r="N89" s="51">
        <v>1800.24</v>
      </c>
      <c r="O89" s="62">
        <f t="shared" si="57"/>
        <v>90.291904905206138</v>
      </c>
      <c r="P89" s="61"/>
      <c r="Q89" s="51">
        <v>4458.8999999999996</v>
      </c>
      <c r="R89" s="62">
        <f t="shared" si="58"/>
        <v>223.63827866385796</v>
      </c>
      <c r="S89" s="61"/>
      <c r="T89" s="53">
        <v>5.7070168421988178E-2</v>
      </c>
      <c r="U89" s="53">
        <v>0</v>
      </c>
      <c r="V89" s="53">
        <v>2.8162911611785097E-2</v>
      </c>
      <c r="W89" s="53">
        <v>0.78367884282095712</v>
      </c>
      <c r="X89" s="53">
        <v>0.13108807714526952</v>
      </c>
      <c r="Y89" s="53">
        <v>0</v>
      </c>
      <c r="Z89" s="63">
        <f t="shared" si="59"/>
        <v>0.28761778774719848</v>
      </c>
      <c r="AA89" s="53">
        <v>0.23077440624369241</v>
      </c>
      <c r="AB89" s="53">
        <v>1.1449012088183184E-2</v>
      </c>
      <c r="AC89" s="53">
        <v>0.75777658166812445</v>
      </c>
      <c r="AD89" s="55">
        <f t="shared" si="60"/>
        <v>0.71238221225280141</v>
      </c>
      <c r="AE89" s="56"/>
    </row>
    <row r="90" spans="1:31" s="29" customFormat="1" ht="20.100000000000001" customHeight="1" x14ac:dyDescent="0.3">
      <c r="A90" s="21"/>
      <c r="B90" s="57">
        <v>301</v>
      </c>
      <c r="C90" s="58">
        <v>7</v>
      </c>
      <c r="D90" s="59" t="s">
        <v>106</v>
      </c>
      <c r="E90" s="49">
        <v>5496</v>
      </c>
      <c r="F90" s="49">
        <v>180</v>
      </c>
      <c r="G90" s="49">
        <v>30</v>
      </c>
      <c r="H90" s="49">
        <v>13110</v>
      </c>
      <c r="I90" s="49">
        <v>13123</v>
      </c>
      <c r="J90" s="61"/>
      <c r="K90" s="51">
        <v>4678.2700000000004</v>
      </c>
      <c r="L90" s="62">
        <f t="shared" si="56"/>
        <v>356.493941934009</v>
      </c>
      <c r="M90" s="61"/>
      <c r="N90" s="51">
        <v>1072.76</v>
      </c>
      <c r="O90" s="62">
        <f t="shared" si="57"/>
        <v>81.746551855520835</v>
      </c>
      <c r="P90" s="61"/>
      <c r="Q90" s="51">
        <v>3605.5099999999998</v>
      </c>
      <c r="R90" s="62">
        <f t="shared" si="58"/>
        <v>274.74739007848814</v>
      </c>
      <c r="S90" s="61"/>
      <c r="T90" s="53">
        <v>6.7340318430963123E-2</v>
      </c>
      <c r="U90" s="53">
        <v>0</v>
      </c>
      <c r="V90" s="53">
        <v>4.1052984824191806E-2</v>
      </c>
      <c r="W90" s="53">
        <v>0.67262015735113156</v>
      </c>
      <c r="X90" s="53">
        <v>0.2189865393937134</v>
      </c>
      <c r="Y90" s="53">
        <v>0</v>
      </c>
      <c r="Z90" s="63">
        <f t="shared" si="59"/>
        <v>0.22930698741201339</v>
      </c>
      <c r="AA90" s="53">
        <v>0</v>
      </c>
      <c r="AB90" s="53">
        <v>3.846889899071144E-3</v>
      </c>
      <c r="AC90" s="53">
        <v>0.99615311010092888</v>
      </c>
      <c r="AD90" s="55">
        <f t="shared" si="60"/>
        <v>0.7706930125879865</v>
      </c>
      <c r="AE90" s="56"/>
    </row>
    <row r="91" spans="1:31" s="29" customFormat="1" ht="20.100000000000001" customHeight="1" x14ac:dyDescent="0.3">
      <c r="A91" s="21"/>
      <c r="B91" s="57">
        <v>321</v>
      </c>
      <c r="C91" s="58">
        <v>7</v>
      </c>
      <c r="D91" s="59" t="s">
        <v>81</v>
      </c>
      <c r="E91" s="49">
        <v>4382</v>
      </c>
      <c r="F91" s="49">
        <v>513</v>
      </c>
      <c r="G91" s="49">
        <v>0</v>
      </c>
      <c r="H91" s="49">
        <v>12321</v>
      </c>
      <c r="I91" s="49">
        <v>12321</v>
      </c>
      <c r="J91" s="61"/>
      <c r="K91" s="51">
        <v>3114.5</v>
      </c>
      <c r="L91" s="62">
        <f t="shared" si="56"/>
        <v>252.77980683386087</v>
      </c>
      <c r="M91" s="61"/>
      <c r="N91" s="51">
        <v>902.95</v>
      </c>
      <c r="O91" s="62">
        <f t="shared" si="57"/>
        <v>73.285447609771936</v>
      </c>
      <c r="P91" s="61"/>
      <c r="Q91" s="51">
        <v>2211.5499999999997</v>
      </c>
      <c r="R91" s="62">
        <f t="shared" si="58"/>
        <v>179.49435922408892</v>
      </c>
      <c r="S91" s="61"/>
      <c r="T91" s="53">
        <v>7.5186887424552845E-2</v>
      </c>
      <c r="U91" s="53">
        <v>0</v>
      </c>
      <c r="V91" s="53">
        <v>0</v>
      </c>
      <c r="W91" s="53">
        <v>0.9224652527825461</v>
      </c>
      <c r="X91" s="53">
        <v>2.3478597929010464E-3</v>
      </c>
      <c r="Y91" s="53">
        <v>0</v>
      </c>
      <c r="Z91" s="63">
        <f t="shared" si="59"/>
        <v>0.2899181248996629</v>
      </c>
      <c r="AA91" s="53">
        <v>0</v>
      </c>
      <c r="AB91" s="53">
        <v>3.3768171644321866E-2</v>
      </c>
      <c r="AC91" s="53">
        <v>0.96623182835567822</v>
      </c>
      <c r="AD91" s="55">
        <f t="shared" si="60"/>
        <v>0.71008187510033705</v>
      </c>
      <c r="AE91" s="56"/>
    </row>
    <row r="92" spans="1:31" s="29" customFormat="1" ht="20.100000000000001" customHeight="1" x14ac:dyDescent="0.3">
      <c r="A92" s="21"/>
      <c r="B92" s="57">
        <v>361</v>
      </c>
      <c r="C92" s="58">
        <v>7</v>
      </c>
      <c r="D92" s="59" t="s">
        <v>44</v>
      </c>
      <c r="E92" s="49">
        <v>9317</v>
      </c>
      <c r="F92" s="49">
        <v>1062</v>
      </c>
      <c r="G92" s="49">
        <v>6</v>
      </c>
      <c r="H92" s="49">
        <v>26262</v>
      </c>
      <c r="I92" s="49">
        <v>26265</v>
      </c>
      <c r="J92" s="61"/>
      <c r="K92" s="51">
        <v>10776.74</v>
      </c>
      <c r="L92" s="62">
        <f t="shared" si="56"/>
        <v>410.3080144679231</v>
      </c>
      <c r="M92" s="61"/>
      <c r="N92" s="51">
        <v>4205.8900000000003</v>
      </c>
      <c r="O92" s="62">
        <f t="shared" si="57"/>
        <v>160.13287645155148</v>
      </c>
      <c r="P92" s="61"/>
      <c r="Q92" s="51">
        <v>6570.85</v>
      </c>
      <c r="R92" s="62">
        <f t="shared" si="58"/>
        <v>250.17513801637159</v>
      </c>
      <c r="S92" s="61"/>
      <c r="T92" s="53">
        <v>3.4404133251226252E-2</v>
      </c>
      <c r="U92" s="53">
        <v>7.8461395804455165E-4</v>
      </c>
      <c r="V92" s="53">
        <v>0.10512400466964185</v>
      </c>
      <c r="W92" s="53">
        <v>0.5707115497552242</v>
      </c>
      <c r="X92" s="53">
        <v>0.27509516416263857</v>
      </c>
      <c r="Y92" s="53">
        <v>1.3880534203224526E-2</v>
      </c>
      <c r="Z92" s="63">
        <f t="shared" si="59"/>
        <v>0.39027479553185845</v>
      </c>
      <c r="AA92" s="53">
        <v>0</v>
      </c>
      <c r="AB92" s="53">
        <v>0</v>
      </c>
      <c r="AC92" s="53">
        <v>1</v>
      </c>
      <c r="AD92" s="55">
        <f t="shared" si="60"/>
        <v>0.6097252044681416</v>
      </c>
      <c r="AE92" s="56"/>
    </row>
    <row r="93" spans="1:31" s="29" customFormat="1" ht="20.100000000000001" customHeight="1" x14ac:dyDescent="0.3">
      <c r="A93" s="21"/>
      <c r="B93" s="57">
        <v>389</v>
      </c>
      <c r="C93" s="58">
        <v>7</v>
      </c>
      <c r="D93" s="59" t="s">
        <v>56</v>
      </c>
      <c r="E93" s="49">
        <v>7409</v>
      </c>
      <c r="F93" s="49">
        <v>0</v>
      </c>
      <c r="G93" s="49">
        <v>0</v>
      </c>
      <c r="H93" s="49">
        <v>15892</v>
      </c>
      <c r="I93" s="49">
        <v>15892</v>
      </c>
      <c r="J93" s="61"/>
      <c r="K93" s="51">
        <v>4831.25</v>
      </c>
      <c r="L93" s="62">
        <f t="shared" si="56"/>
        <v>304.00515982884468</v>
      </c>
      <c r="M93" s="61"/>
      <c r="N93" s="51">
        <v>1749.31</v>
      </c>
      <c r="O93" s="62">
        <f t="shared" si="57"/>
        <v>110.07488044299018</v>
      </c>
      <c r="P93" s="61"/>
      <c r="Q93" s="51">
        <v>3081.94</v>
      </c>
      <c r="R93" s="62">
        <f t="shared" si="58"/>
        <v>193.9302793858545</v>
      </c>
      <c r="S93" s="61"/>
      <c r="T93" s="53">
        <v>5.0054021299826792E-2</v>
      </c>
      <c r="U93" s="53">
        <v>0</v>
      </c>
      <c r="V93" s="53">
        <v>5.6628041913668818E-2</v>
      </c>
      <c r="W93" s="53">
        <v>0.5939999199684447</v>
      </c>
      <c r="X93" s="53">
        <v>0.2993180168180597</v>
      </c>
      <c r="Y93" s="53">
        <v>0</v>
      </c>
      <c r="Z93" s="63">
        <f t="shared" si="59"/>
        <v>0.362082276843467</v>
      </c>
      <c r="AA93" s="53">
        <v>0</v>
      </c>
      <c r="AB93" s="53">
        <v>1.6541529036905325E-2</v>
      </c>
      <c r="AC93" s="53">
        <v>0.98345847096309469</v>
      </c>
      <c r="AD93" s="55">
        <f t="shared" si="60"/>
        <v>0.63791772315653295</v>
      </c>
      <c r="AE93" s="56"/>
    </row>
    <row r="94" spans="1:31" s="29" customFormat="1" ht="20.100000000000001" customHeight="1" x14ac:dyDescent="0.3">
      <c r="A94" s="21"/>
      <c r="B94" s="57">
        <v>531</v>
      </c>
      <c r="C94" s="58">
        <v>7</v>
      </c>
      <c r="D94" s="59" t="s">
        <v>37</v>
      </c>
      <c r="E94" s="49">
        <v>14909</v>
      </c>
      <c r="F94" s="49">
        <v>550</v>
      </c>
      <c r="G94" s="49">
        <v>0</v>
      </c>
      <c r="H94" s="49">
        <v>31042</v>
      </c>
      <c r="I94" s="49">
        <v>31042</v>
      </c>
      <c r="J94" s="61"/>
      <c r="K94" s="51">
        <v>16549.990000000002</v>
      </c>
      <c r="L94" s="62">
        <f t="shared" si="56"/>
        <v>533.14831518587721</v>
      </c>
      <c r="M94" s="61"/>
      <c r="N94" s="51">
        <v>5403.68</v>
      </c>
      <c r="O94" s="62">
        <f t="shared" si="57"/>
        <v>174.07641260228078</v>
      </c>
      <c r="P94" s="61"/>
      <c r="Q94" s="51">
        <v>11146.31</v>
      </c>
      <c r="R94" s="62">
        <f t="shared" si="58"/>
        <v>359.0719025835964</v>
      </c>
      <c r="S94" s="61"/>
      <c r="T94" s="53">
        <v>3.1652503479110528E-2</v>
      </c>
      <c r="U94" s="53">
        <v>0</v>
      </c>
      <c r="V94" s="53">
        <v>2.9161608385396619E-2</v>
      </c>
      <c r="W94" s="53">
        <v>0.75557212862345657</v>
      </c>
      <c r="X94" s="53">
        <v>0.17842100198383323</v>
      </c>
      <c r="Y94" s="53">
        <v>5.1927575282030023E-3</v>
      </c>
      <c r="Z94" s="63">
        <f t="shared" si="59"/>
        <v>0.32650654169579557</v>
      </c>
      <c r="AA94" s="53">
        <v>0</v>
      </c>
      <c r="AB94" s="53">
        <v>7.0247463061766629E-4</v>
      </c>
      <c r="AC94" s="53">
        <v>0.99929752536938232</v>
      </c>
      <c r="AD94" s="55">
        <f t="shared" si="60"/>
        <v>0.67349345830420426</v>
      </c>
      <c r="AE94" s="56"/>
    </row>
    <row r="95" spans="1:31" s="29" customFormat="1" ht="20.100000000000001" customHeight="1" x14ac:dyDescent="0.3">
      <c r="A95" s="21"/>
      <c r="B95" s="57">
        <v>550</v>
      </c>
      <c r="C95" s="58">
        <v>7</v>
      </c>
      <c r="D95" s="59" t="s">
        <v>63</v>
      </c>
      <c r="E95" s="49">
        <v>3684</v>
      </c>
      <c r="F95" s="49">
        <v>0</v>
      </c>
      <c r="G95" s="49">
        <v>1864</v>
      </c>
      <c r="H95" s="49">
        <v>4078</v>
      </c>
      <c r="I95" s="49">
        <v>4855</v>
      </c>
      <c r="J95" s="61"/>
      <c r="K95" s="51">
        <v>2062.6799999999998</v>
      </c>
      <c r="L95" s="62">
        <f t="shared" si="56"/>
        <v>424.8568486096807</v>
      </c>
      <c r="M95" s="61"/>
      <c r="N95" s="51">
        <v>519.02</v>
      </c>
      <c r="O95" s="62">
        <f t="shared" si="57"/>
        <v>106.90422245108135</v>
      </c>
      <c r="P95" s="61"/>
      <c r="Q95" s="51">
        <v>1543.6599999999999</v>
      </c>
      <c r="R95" s="62">
        <f t="shared" si="58"/>
        <v>317.95262615859934</v>
      </c>
      <c r="S95" s="61"/>
      <c r="T95" s="53">
        <v>4.329312935917691E-2</v>
      </c>
      <c r="U95" s="53">
        <v>0</v>
      </c>
      <c r="V95" s="53">
        <v>3.2754036453315864E-3</v>
      </c>
      <c r="W95" s="53">
        <v>0.9120650456629803</v>
      </c>
      <c r="X95" s="53">
        <v>0</v>
      </c>
      <c r="Y95" s="53">
        <v>4.1366421332511269E-2</v>
      </c>
      <c r="Z95" s="63">
        <f t="shared" si="59"/>
        <v>0.25162410068454633</v>
      </c>
      <c r="AA95" s="53">
        <v>0</v>
      </c>
      <c r="AB95" s="53">
        <v>1.515877848749077E-3</v>
      </c>
      <c r="AC95" s="53">
        <v>0.99848412215125093</v>
      </c>
      <c r="AD95" s="55">
        <f t="shared" si="60"/>
        <v>0.74837589931545367</v>
      </c>
      <c r="AE95" s="56"/>
    </row>
    <row r="96" spans="1:31" s="29" customFormat="1" ht="20.100000000000001" customHeight="1" x14ac:dyDescent="0.3">
      <c r="A96" s="21"/>
      <c r="B96" s="57">
        <v>555</v>
      </c>
      <c r="C96" s="58">
        <v>7</v>
      </c>
      <c r="D96" s="59" t="s">
        <v>58</v>
      </c>
      <c r="E96" s="49">
        <v>5299</v>
      </c>
      <c r="F96" s="49">
        <v>71</v>
      </c>
      <c r="G96" s="49">
        <v>1395</v>
      </c>
      <c r="H96" s="49">
        <v>9804</v>
      </c>
      <c r="I96" s="49">
        <v>10385</v>
      </c>
      <c r="J96" s="61"/>
      <c r="K96" s="51">
        <v>4718.5600000000004</v>
      </c>
      <c r="L96" s="62">
        <f t="shared" si="56"/>
        <v>454.36302359171884</v>
      </c>
      <c r="M96" s="61"/>
      <c r="N96" s="51">
        <v>1395.83</v>
      </c>
      <c r="O96" s="62">
        <f t="shared" si="57"/>
        <v>134.4082811747713</v>
      </c>
      <c r="P96" s="61"/>
      <c r="Q96" s="51">
        <v>3322.73</v>
      </c>
      <c r="R96" s="62">
        <f t="shared" si="58"/>
        <v>319.95474241694751</v>
      </c>
      <c r="S96" s="61"/>
      <c r="T96" s="53">
        <v>3.8700987942657777E-2</v>
      </c>
      <c r="U96" s="53">
        <v>0</v>
      </c>
      <c r="V96" s="53">
        <v>0.205827357199659</v>
      </c>
      <c r="W96" s="53">
        <v>0.75547165485768331</v>
      </c>
      <c r="X96" s="53">
        <v>0</v>
      </c>
      <c r="Y96" s="53">
        <v>0</v>
      </c>
      <c r="Z96" s="63">
        <f t="shared" si="59"/>
        <v>0.29581694415245324</v>
      </c>
      <c r="AA96" s="53">
        <v>0</v>
      </c>
      <c r="AB96" s="53">
        <v>1.5679877690934864E-3</v>
      </c>
      <c r="AC96" s="53">
        <v>0.9984320122309065</v>
      </c>
      <c r="AD96" s="55">
        <f t="shared" si="60"/>
        <v>0.7041830558475467</v>
      </c>
      <c r="AE96" s="56"/>
    </row>
    <row r="97" spans="1:31" s="29" customFormat="1" ht="20.100000000000001" customHeight="1" x14ac:dyDescent="0.3">
      <c r="A97" s="21"/>
      <c r="B97" s="57">
        <v>600</v>
      </c>
      <c r="C97" s="58">
        <v>7</v>
      </c>
      <c r="D97" s="59" t="s">
        <v>29</v>
      </c>
      <c r="E97" s="49">
        <v>4165</v>
      </c>
      <c r="F97" s="49">
        <v>268</v>
      </c>
      <c r="G97" s="49">
        <v>95</v>
      </c>
      <c r="H97" s="49">
        <v>9680</v>
      </c>
      <c r="I97" s="49">
        <v>9720</v>
      </c>
      <c r="J97" s="61"/>
      <c r="K97" s="51">
        <v>2566.59</v>
      </c>
      <c r="L97" s="62">
        <f t="shared" si="56"/>
        <v>264.05246913580248</v>
      </c>
      <c r="M97" s="61"/>
      <c r="N97" s="51">
        <v>934.03</v>
      </c>
      <c r="O97" s="62">
        <f t="shared" si="57"/>
        <v>96.093621399176953</v>
      </c>
      <c r="P97" s="61"/>
      <c r="Q97" s="51">
        <v>1632.56</v>
      </c>
      <c r="R97" s="62">
        <f t="shared" si="58"/>
        <v>167.9588477366255</v>
      </c>
      <c r="S97" s="61"/>
      <c r="T97" s="53">
        <v>5.7107373424836468E-2</v>
      </c>
      <c r="U97" s="53">
        <v>0</v>
      </c>
      <c r="V97" s="53">
        <v>2.4624476729869487E-3</v>
      </c>
      <c r="W97" s="53">
        <v>0.92639422716615094</v>
      </c>
      <c r="X97" s="53">
        <v>0</v>
      </c>
      <c r="Y97" s="53">
        <v>1.403595173602561E-2</v>
      </c>
      <c r="Z97" s="63">
        <f t="shared" si="59"/>
        <v>0.36391866250550337</v>
      </c>
      <c r="AA97" s="53">
        <v>0</v>
      </c>
      <c r="AB97" s="53">
        <v>1.4149556524721909E-3</v>
      </c>
      <c r="AC97" s="53">
        <v>0.99858504434752782</v>
      </c>
      <c r="AD97" s="55">
        <f t="shared" si="60"/>
        <v>0.63608133749449658</v>
      </c>
      <c r="AE97" s="56"/>
    </row>
    <row r="98" spans="1:31" s="29" customFormat="1" ht="20.100000000000001" customHeight="1" x14ac:dyDescent="0.3">
      <c r="A98" s="21"/>
      <c r="B98" s="57">
        <v>604</v>
      </c>
      <c r="C98" s="58">
        <v>7</v>
      </c>
      <c r="D98" s="59" t="s">
        <v>117</v>
      </c>
      <c r="E98" s="49">
        <v>5166</v>
      </c>
      <c r="F98" s="49">
        <v>482</v>
      </c>
      <c r="G98" s="49">
        <v>575</v>
      </c>
      <c r="H98" s="49">
        <v>12518</v>
      </c>
      <c r="I98" s="49">
        <v>12758</v>
      </c>
      <c r="J98" s="61"/>
      <c r="K98" s="51">
        <v>6342.4906624369651</v>
      </c>
      <c r="L98" s="62">
        <f t="shared" si="56"/>
        <v>497.13831810918361</v>
      </c>
      <c r="M98" s="61"/>
      <c r="N98" s="51">
        <v>2949.5585299495724</v>
      </c>
      <c r="O98" s="62">
        <f t="shared" si="57"/>
        <v>231.19286172986145</v>
      </c>
      <c r="P98" s="61">
        <v>6</v>
      </c>
      <c r="Q98" s="51">
        <v>3392.9321324873931</v>
      </c>
      <c r="R98" s="62">
        <f t="shared" si="58"/>
        <v>265.94545637932225</v>
      </c>
      <c r="S98" s="61"/>
      <c r="T98" s="53">
        <v>2.3383160327108056E-2</v>
      </c>
      <c r="U98" s="53">
        <v>0</v>
      </c>
      <c r="V98" s="53">
        <v>0.1773892583202766</v>
      </c>
      <c r="W98" s="53">
        <v>0.62357756636245409</v>
      </c>
      <c r="X98" s="53">
        <v>0.17430744119147548</v>
      </c>
      <c r="Y98" s="53">
        <v>1.3425737986856299E-3</v>
      </c>
      <c r="Z98" s="63">
        <f t="shared" si="59"/>
        <v>0.46504735866907343</v>
      </c>
      <c r="AA98" s="53">
        <v>0</v>
      </c>
      <c r="AB98" s="53">
        <v>0</v>
      </c>
      <c r="AC98" s="53">
        <v>1</v>
      </c>
      <c r="AD98" s="55">
        <f t="shared" si="60"/>
        <v>0.53495264133092668</v>
      </c>
      <c r="AE98" s="56"/>
    </row>
    <row r="99" spans="1:31" s="29" customFormat="1" ht="20.100000000000001" customHeight="1" x14ac:dyDescent="0.3">
      <c r="A99" s="21"/>
      <c r="B99" s="57">
        <v>711</v>
      </c>
      <c r="C99" s="58">
        <v>7</v>
      </c>
      <c r="D99" s="59" t="s">
        <v>33</v>
      </c>
      <c r="E99" s="49">
        <v>1574</v>
      </c>
      <c r="F99" s="49">
        <v>370</v>
      </c>
      <c r="G99" s="49">
        <v>194</v>
      </c>
      <c r="H99" s="49">
        <v>3881</v>
      </c>
      <c r="I99" s="49">
        <v>3962</v>
      </c>
      <c r="J99" s="61"/>
      <c r="K99" s="51">
        <v>1569.25</v>
      </c>
      <c r="L99" s="62">
        <f t="shared" si="56"/>
        <v>396.07521453811205</v>
      </c>
      <c r="M99" s="61"/>
      <c r="N99" s="51">
        <v>587.27</v>
      </c>
      <c r="O99" s="62">
        <f t="shared" si="57"/>
        <v>148.22564361433621</v>
      </c>
      <c r="P99" s="61"/>
      <c r="Q99" s="51">
        <v>981.98</v>
      </c>
      <c r="R99" s="62">
        <f t="shared" si="58"/>
        <v>247.84957092377587</v>
      </c>
      <c r="S99" s="61"/>
      <c r="T99" s="53">
        <v>3.6405741822330445E-2</v>
      </c>
      <c r="U99" s="53">
        <v>0</v>
      </c>
      <c r="V99" s="53">
        <v>0</v>
      </c>
      <c r="W99" s="53">
        <v>0.94004461321027799</v>
      </c>
      <c r="X99" s="53">
        <v>0</v>
      </c>
      <c r="Y99" s="53">
        <v>2.3549644967391491E-2</v>
      </c>
      <c r="Z99" s="63">
        <f t="shared" si="59"/>
        <v>0.37423610004779351</v>
      </c>
      <c r="AA99" s="53">
        <v>0</v>
      </c>
      <c r="AB99" s="53">
        <v>8.859650909387156E-4</v>
      </c>
      <c r="AC99" s="53">
        <v>0.99911403490906125</v>
      </c>
      <c r="AD99" s="55">
        <f t="shared" si="60"/>
        <v>0.62576389995220649</v>
      </c>
      <c r="AE99" s="56"/>
    </row>
    <row r="100" spans="1:31" s="29" customFormat="1" ht="20.100000000000001" customHeight="1" x14ac:dyDescent="0.3">
      <c r="A100" s="21"/>
      <c r="B100" s="57">
        <v>712</v>
      </c>
      <c r="C100" s="58">
        <v>7</v>
      </c>
      <c r="D100" s="59" t="s">
        <v>35</v>
      </c>
      <c r="E100" s="49">
        <v>3391</v>
      </c>
      <c r="F100" s="49">
        <v>0</v>
      </c>
      <c r="G100" s="49">
        <v>252</v>
      </c>
      <c r="H100" s="49">
        <v>7013</v>
      </c>
      <c r="I100" s="49">
        <v>7118</v>
      </c>
      <c r="J100" s="61"/>
      <c r="K100" s="51">
        <v>3505.41</v>
      </c>
      <c r="L100" s="62">
        <f t="shared" si="56"/>
        <v>492.47119977521777</v>
      </c>
      <c r="M100" s="61"/>
      <c r="N100" s="51">
        <v>966.85</v>
      </c>
      <c r="O100" s="62">
        <f t="shared" si="57"/>
        <v>135.8316942961506</v>
      </c>
      <c r="P100" s="61"/>
      <c r="Q100" s="51">
        <v>2538.56</v>
      </c>
      <c r="R100" s="62">
        <f t="shared" si="58"/>
        <v>356.63950547906717</v>
      </c>
      <c r="S100" s="61"/>
      <c r="T100" s="53">
        <v>3.9964834255572221E-2</v>
      </c>
      <c r="U100" s="53">
        <v>0</v>
      </c>
      <c r="V100" s="53">
        <v>6.6401199772456954E-2</v>
      </c>
      <c r="W100" s="53">
        <v>0.88127424109220653</v>
      </c>
      <c r="X100" s="53">
        <v>0</v>
      </c>
      <c r="Y100" s="53">
        <v>1.2359724879764182E-2</v>
      </c>
      <c r="Z100" s="63">
        <f t="shared" si="59"/>
        <v>0.27581652360208936</v>
      </c>
      <c r="AA100" s="53">
        <v>0</v>
      </c>
      <c r="AB100" s="53">
        <v>9.5723559813437544E-4</v>
      </c>
      <c r="AC100" s="53">
        <v>0.99904276440186568</v>
      </c>
      <c r="AD100" s="55">
        <f t="shared" si="60"/>
        <v>0.7241834763979107</v>
      </c>
      <c r="AE100" s="56"/>
    </row>
    <row r="101" spans="1:31" s="29" customFormat="1" ht="20.100000000000001" customHeight="1" x14ac:dyDescent="0.3">
      <c r="A101" s="21"/>
      <c r="B101" s="57">
        <v>736</v>
      </c>
      <c r="C101" s="58">
        <v>7</v>
      </c>
      <c r="D101" s="59" t="s">
        <v>71</v>
      </c>
      <c r="E101" s="49">
        <v>1467</v>
      </c>
      <c r="F101" s="49">
        <v>23</v>
      </c>
      <c r="G101" s="49">
        <v>0</v>
      </c>
      <c r="H101" s="49">
        <v>2961</v>
      </c>
      <c r="I101" s="49">
        <v>2961</v>
      </c>
      <c r="J101" s="61"/>
      <c r="K101" s="51">
        <v>1383.94</v>
      </c>
      <c r="L101" s="62">
        <f t="shared" si="56"/>
        <v>467.38939547450184</v>
      </c>
      <c r="M101" s="61"/>
      <c r="N101" s="51">
        <v>296.56</v>
      </c>
      <c r="O101" s="62">
        <f t="shared" si="57"/>
        <v>100.15535292131037</v>
      </c>
      <c r="P101" s="61"/>
      <c r="Q101" s="51">
        <v>1087.3800000000001</v>
      </c>
      <c r="R101" s="62">
        <f t="shared" si="58"/>
        <v>367.2340425531915</v>
      </c>
      <c r="S101" s="61"/>
      <c r="T101" s="53">
        <v>5.5031022390072834E-2</v>
      </c>
      <c r="U101" s="53">
        <v>0</v>
      </c>
      <c r="V101" s="53">
        <v>1.416239546803345E-2</v>
      </c>
      <c r="W101" s="53">
        <v>0.73054356622605887</v>
      </c>
      <c r="X101" s="53">
        <v>0.16074318856217967</v>
      </c>
      <c r="Y101" s="53">
        <v>3.9519827353655251E-2</v>
      </c>
      <c r="Z101" s="63">
        <f t="shared" si="59"/>
        <v>0.21428674653525442</v>
      </c>
      <c r="AA101" s="53">
        <v>0</v>
      </c>
      <c r="AB101" s="53">
        <v>0</v>
      </c>
      <c r="AC101" s="53">
        <v>1</v>
      </c>
      <c r="AD101" s="55">
        <f t="shared" si="60"/>
        <v>0.78571325346474563</v>
      </c>
      <c r="AE101" s="56"/>
    </row>
    <row r="102" spans="1:31" s="29" customFormat="1" ht="20.100000000000001" customHeight="1" x14ac:dyDescent="0.3">
      <c r="A102" s="21"/>
      <c r="B102" s="57">
        <v>757</v>
      </c>
      <c r="C102" s="58">
        <v>7</v>
      </c>
      <c r="D102" s="59" t="s">
        <v>47</v>
      </c>
      <c r="E102" s="49">
        <v>3731</v>
      </c>
      <c r="F102" s="49">
        <v>24</v>
      </c>
      <c r="G102" s="49">
        <v>510</v>
      </c>
      <c r="H102" s="49">
        <v>7773</v>
      </c>
      <c r="I102" s="49">
        <v>7986</v>
      </c>
      <c r="J102" s="61"/>
      <c r="K102" s="51">
        <v>3936.51</v>
      </c>
      <c r="L102" s="62">
        <f t="shared" si="56"/>
        <v>492.92637114951162</v>
      </c>
      <c r="M102" s="61"/>
      <c r="N102" s="51">
        <v>1068.26</v>
      </c>
      <c r="O102" s="62">
        <f t="shared" si="57"/>
        <v>133.76659153518656</v>
      </c>
      <c r="P102" s="61"/>
      <c r="Q102" s="51">
        <v>2868.25</v>
      </c>
      <c r="R102" s="62">
        <f t="shared" si="58"/>
        <v>359.15977961432509</v>
      </c>
      <c r="S102" s="61"/>
      <c r="T102" s="53">
        <v>4.0093235729129609E-2</v>
      </c>
      <c r="U102" s="53">
        <v>4.6805084904424019E-3</v>
      </c>
      <c r="V102" s="53">
        <v>0.28293673824724319</v>
      </c>
      <c r="W102" s="53">
        <v>0.61987718345721088</v>
      </c>
      <c r="X102" s="53">
        <v>3.9653267931028024E-2</v>
      </c>
      <c r="Y102" s="53">
        <v>1.2759066144945987E-2</v>
      </c>
      <c r="Z102" s="63">
        <f t="shared" si="59"/>
        <v>0.27137235774836083</v>
      </c>
      <c r="AA102" s="53">
        <v>0</v>
      </c>
      <c r="AB102" s="53">
        <v>9.622592172927743E-4</v>
      </c>
      <c r="AC102" s="53">
        <v>0.99903774078270713</v>
      </c>
      <c r="AD102" s="55">
        <f t="shared" si="60"/>
        <v>0.72862764225163912</v>
      </c>
      <c r="AE102" s="56"/>
    </row>
    <row r="103" spans="1:31" s="29" customFormat="1" ht="20.100000000000001" customHeight="1" x14ac:dyDescent="0.3">
      <c r="A103" s="21"/>
      <c r="B103" s="57">
        <v>786</v>
      </c>
      <c r="C103" s="58">
        <v>7</v>
      </c>
      <c r="D103" s="59" t="s">
        <v>60</v>
      </c>
      <c r="E103" s="49">
        <v>19623</v>
      </c>
      <c r="F103" s="49">
        <v>1307</v>
      </c>
      <c r="G103" s="49">
        <v>2051</v>
      </c>
      <c r="H103" s="49">
        <v>45608</v>
      </c>
      <c r="I103" s="49">
        <v>46463</v>
      </c>
      <c r="J103" s="61"/>
      <c r="K103" s="51">
        <v>20569.759999999998</v>
      </c>
      <c r="L103" s="62">
        <f t="shared" si="56"/>
        <v>442.71269612379746</v>
      </c>
      <c r="M103" s="61"/>
      <c r="N103" s="51">
        <v>5888.22</v>
      </c>
      <c r="O103" s="62">
        <f t="shared" si="57"/>
        <v>126.7292254051611</v>
      </c>
      <c r="P103" s="61"/>
      <c r="Q103" s="51">
        <v>14681.54</v>
      </c>
      <c r="R103" s="62">
        <f t="shared" si="58"/>
        <v>315.98347071863634</v>
      </c>
      <c r="S103" s="61"/>
      <c r="T103" s="53">
        <v>4.2678432531393189E-2</v>
      </c>
      <c r="U103" s="53">
        <v>0</v>
      </c>
      <c r="V103" s="53">
        <v>0.13975870466796417</v>
      </c>
      <c r="W103" s="53">
        <v>0.66024027634837013</v>
      </c>
      <c r="X103" s="53">
        <v>0.15732258645227251</v>
      </c>
      <c r="Y103" s="53">
        <v>0</v>
      </c>
      <c r="Z103" s="63">
        <f t="shared" si="59"/>
        <v>0.28625613521985677</v>
      </c>
      <c r="AA103" s="53">
        <v>0</v>
      </c>
      <c r="AB103" s="53">
        <v>4.0554328769325286E-3</v>
      </c>
      <c r="AC103" s="53">
        <v>0.99594456712306745</v>
      </c>
      <c r="AD103" s="55">
        <f t="shared" si="60"/>
        <v>0.7137438647801434</v>
      </c>
      <c r="AE103" s="56"/>
    </row>
    <row r="104" spans="1:31" s="29" customFormat="1" ht="20.100000000000001" customHeight="1" x14ac:dyDescent="0.3">
      <c r="A104" s="21"/>
      <c r="B104" s="57">
        <v>958</v>
      </c>
      <c r="C104" s="58">
        <v>7</v>
      </c>
      <c r="D104" s="59" t="s">
        <v>46</v>
      </c>
      <c r="E104" s="49">
        <v>1957</v>
      </c>
      <c r="F104" s="49">
        <v>20</v>
      </c>
      <c r="G104" s="49">
        <v>8</v>
      </c>
      <c r="H104" s="49">
        <v>4109</v>
      </c>
      <c r="I104" s="49">
        <v>4112</v>
      </c>
      <c r="J104" s="61"/>
      <c r="K104" s="51">
        <v>2503.6295589202568</v>
      </c>
      <c r="L104" s="62">
        <f t="shared" si="56"/>
        <v>608.85932853119084</v>
      </c>
      <c r="M104" s="61"/>
      <c r="N104" s="51">
        <v>1083.1496471362054</v>
      </c>
      <c r="O104" s="62">
        <f t="shared" si="57"/>
        <v>263.4118791673651</v>
      </c>
      <c r="P104" s="61">
        <v>6</v>
      </c>
      <c r="Q104" s="51">
        <v>1420.4799117840512</v>
      </c>
      <c r="R104" s="62">
        <f t="shared" si="58"/>
        <v>345.44744936382568</v>
      </c>
      <c r="S104" s="61"/>
      <c r="T104" s="53">
        <v>2.0902005609159408E-2</v>
      </c>
      <c r="U104" s="53">
        <v>0</v>
      </c>
      <c r="V104" s="53">
        <v>3.3153313667178191E-2</v>
      </c>
      <c r="W104" s="53">
        <v>0.67636974177408404</v>
      </c>
      <c r="X104" s="53">
        <v>0.26957493894957846</v>
      </c>
      <c r="Y104" s="53">
        <v>0</v>
      </c>
      <c r="Z104" s="63">
        <f t="shared" si="59"/>
        <v>0.4326317538778926</v>
      </c>
      <c r="AA104" s="53">
        <v>0</v>
      </c>
      <c r="AB104" s="53">
        <v>8.4760086363195146E-3</v>
      </c>
      <c r="AC104" s="53">
        <v>0.99152399136368052</v>
      </c>
      <c r="AD104" s="55">
        <f t="shared" si="60"/>
        <v>0.56736824612210723</v>
      </c>
      <c r="AE104" s="56"/>
    </row>
    <row r="105" spans="1:31" s="29" customFormat="1" ht="20.100000000000001" customHeight="1" x14ac:dyDescent="0.3">
      <c r="A105" s="21"/>
      <c r="B105" s="57">
        <v>967</v>
      </c>
      <c r="C105" s="58">
        <v>7</v>
      </c>
      <c r="D105" s="59" t="s">
        <v>77</v>
      </c>
      <c r="E105" s="49">
        <v>1094</v>
      </c>
      <c r="F105" s="49">
        <v>43</v>
      </c>
      <c r="G105" s="49">
        <v>16</v>
      </c>
      <c r="H105" s="49">
        <v>2325</v>
      </c>
      <c r="I105" s="49">
        <v>2332</v>
      </c>
      <c r="J105" s="61"/>
      <c r="K105" s="51">
        <v>902.61</v>
      </c>
      <c r="L105" s="62">
        <f t="shared" si="56"/>
        <v>387.05403087478561</v>
      </c>
      <c r="M105" s="61"/>
      <c r="N105" s="51">
        <v>278.64</v>
      </c>
      <c r="O105" s="62">
        <f t="shared" si="57"/>
        <v>119.48542024013722</v>
      </c>
      <c r="P105" s="61"/>
      <c r="Q105" s="51">
        <v>623.97</v>
      </c>
      <c r="R105" s="62">
        <f t="shared" si="58"/>
        <v>267.56861063464839</v>
      </c>
      <c r="S105" s="61"/>
      <c r="T105" s="53">
        <v>4.5973298880275626E-2</v>
      </c>
      <c r="U105" s="53">
        <v>0</v>
      </c>
      <c r="V105" s="53">
        <v>0</v>
      </c>
      <c r="W105" s="53">
        <v>0.95402670111972432</v>
      </c>
      <c r="X105" s="53">
        <v>0</v>
      </c>
      <c r="Y105" s="53">
        <v>0</v>
      </c>
      <c r="Z105" s="63">
        <f t="shared" si="59"/>
        <v>0.30870475620699966</v>
      </c>
      <c r="AA105" s="53">
        <v>0</v>
      </c>
      <c r="AB105" s="53">
        <v>1.6555283106559609E-2</v>
      </c>
      <c r="AC105" s="53">
        <v>0.98344471689344037</v>
      </c>
      <c r="AD105" s="55">
        <f t="shared" si="60"/>
        <v>0.69129524379300034</v>
      </c>
      <c r="AE105" s="56"/>
    </row>
    <row r="106" spans="1:31" s="29" customFormat="1" ht="20.100000000000001" customHeight="1" x14ac:dyDescent="0.3">
      <c r="A106" s="21"/>
      <c r="B106" s="57">
        <v>981</v>
      </c>
      <c r="C106" s="58">
        <v>7</v>
      </c>
      <c r="D106" s="59" t="s">
        <v>151</v>
      </c>
      <c r="E106" s="49">
        <v>356</v>
      </c>
      <c r="F106" s="49">
        <v>1</v>
      </c>
      <c r="G106" s="49">
        <v>0</v>
      </c>
      <c r="H106" s="49">
        <v>850</v>
      </c>
      <c r="I106" s="49">
        <v>850</v>
      </c>
      <c r="J106" s="61"/>
      <c r="K106" s="51">
        <v>494.61</v>
      </c>
      <c r="L106" s="62">
        <f t="shared" si="56"/>
        <v>581.89411764705881</v>
      </c>
      <c r="M106" s="61"/>
      <c r="N106" s="51">
        <v>199.6</v>
      </c>
      <c r="O106" s="62">
        <f t="shared" si="57"/>
        <v>234.8235294117647</v>
      </c>
      <c r="P106" s="61"/>
      <c r="Q106" s="51">
        <v>295.01</v>
      </c>
      <c r="R106" s="62">
        <f t="shared" si="58"/>
        <v>347.07058823529411</v>
      </c>
      <c r="S106" s="61">
        <v>3</v>
      </c>
      <c r="T106" s="53">
        <v>2.3446893787575151E-2</v>
      </c>
      <c r="U106" s="53">
        <v>0</v>
      </c>
      <c r="V106" s="53">
        <v>1.8036072144288578E-2</v>
      </c>
      <c r="W106" s="53">
        <v>0.95851703406813626</v>
      </c>
      <c r="X106" s="53">
        <v>0</v>
      </c>
      <c r="Y106" s="53">
        <v>0</v>
      </c>
      <c r="Z106" s="63">
        <f t="shared" si="59"/>
        <v>0.40355027193142068</v>
      </c>
      <c r="AA106" s="53">
        <v>0</v>
      </c>
      <c r="AB106" s="53">
        <v>0</v>
      </c>
      <c r="AC106" s="53">
        <v>1</v>
      </c>
      <c r="AD106" s="55">
        <f t="shared" si="60"/>
        <v>0.59644972806857921</v>
      </c>
      <c r="AE106" s="56"/>
    </row>
    <row r="107" spans="1:31" s="93" customFormat="1" x14ac:dyDescent="0.3">
      <c r="A107" s="4"/>
      <c r="B107" s="57"/>
      <c r="C107" s="58"/>
      <c r="D107" s="94" t="s">
        <v>132</v>
      </c>
      <c r="E107" s="95">
        <f>SUM(E81:E106)</f>
        <v>163085</v>
      </c>
      <c r="F107" s="95">
        <f>SUM(F81:F106)</f>
        <v>8257</v>
      </c>
      <c r="G107" s="95">
        <f>SUM(G81:G106)</f>
        <v>14602</v>
      </c>
      <c r="H107" s="95">
        <f>SUM(H81:H106)</f>
        <v>343233</v>
      </c>
      <c r="I107" s="95">
        <f>SUM(I81:I106)</f>
        <v>349321</v>
      </c>
      <c r="J107" s="95"/>
      <c r="K107" s="134">
        <f>SUM(K81:K106)</f>
        <v>152322.97894659775</v>
      </c>
      <c r="L107" s="135">
        <f t="shared" ref="L107" si="61">K107*1000/I107</f>
        <v>436.05445692242307</v>
      </c>
      <c r="M107" s="136"/>
      <c r="N107" s="98">
        <f>SUM(N81:N106)</f>
        <v>52302.322593540266</v>
      </c>
      <c r="O107" s="99">
        <f t="shared" ref="O107" si="62">N107*1000/I107</f>
        <v>149.72567522004192</v>
      </c>
      <c r="P107" s="107"/>
      <c r="Q107" s="98">
        <f>SUM(Q81:Q106)</f>
        <v>100020.65635305751</v>
      </c>
      <c r="R107" s="96">
        <f t="shared" ref="R107" si="63">Q107*1000/I107</f>
        <v>286.32878170238121</v>
      </c>
      <c r="S107" s="108"/>
      <c r="T107" s="103"/>
      <c r="U107" s="103"/>
      <c r="V107" s="103"/>
      <c r="W107" s="186" t="s">
        <v>133</v>
      </c>
      <c r="X107" s="187"/>
      <c r="Y107" s="188"/>
      <c r="Z107" s="63">
        <f t="shared" ref="Z107" si="64">N107/K107</f>
        <v>0.34336462531944512</v>
      </c>
      <c r="AA107" s="103"/>
      <c r="AB107" s="103"/>
      <c r="AC107" s="103"/>
      <c r="AD107" s="104">
        <f t="shared" ref="AD107" si="65">Q107/K107</f>
        <v>0.656635374680555</v>
      </c>
      <c r="AE107" s="137"/>
    </row>
    <row r="108" spans="1:31" s="93" customFormat="1" x14ac:dyDescent="0.3">
      <c r="A108" s="4"/>
      <c r="B108" s="57"/>
      <c r="C108" s="58"/>
      <c r="D108" s="59"/>
      <c r="E108" s="60"/>
      <c r="F108" s="60"/>
      <c r="G108" s="60"/>
      <c r="H108" s="60"/>
      <c r="I108" s="60"/>
      <c r="J108" s="97"/>
      <c r="K108" s="105"/>
      <c r="L108" s="106"/>
      <c r="M108" s="121"/>
      <c r="N108" s="105"/>
      <c r="O108" s="62"/>
      <c r="P108" s="107"/>
      <c r="Q108" s="105"/>
      <c r="R108" s="106"/>
      <c r="S108" s="108"/>
      <c r="T108" s="103"/>
      <c r="U108" s="103"/>
      <c r="V108" s="103"/>
      <c r="W108" s="103"/>
      <c r="X108" s="103"/>
      <c r="Y108" s="103"/>
      <c r="Z108" s="63"/>
      <c r="AA108" s="103"/>
      <c r="AB108" s="103"/>
      <c r="AC108" s="103"/>
      <c r="AD108" s="104"/>
      <c r="AE108" s="137"/>
    </row>
    <row r="109" spans="1:31" s="93" customFormat="1" ht="16.8" thickBot="1" x14ac:dyDescent="0.35">
      <c r="A109" s="4"/>
      <c r="B109" s="57"/>
      <c r="C109" s="58"/>
      <c r="D109" s="109"/>
      <c r="E109" s="110"/>
      <c r="F109" s="110"/>
      <c r="G109" s="110"/>
      <c r="H109" s="110"/>
      <c r="I109" s="110"/>
      <c r="J109" s="111"/>
      <c r="K109" s="112"/>
      <c r="L109" s="113"/>
      <c r="M109" s="123"/>
      <c r="N109" s="112"/>
      <c r="O109" s="114"/>
      <c r="P109" s="115"/>
      <c r="Q109" s="112"/>
      <c r="R109" s="113"/>
      <c r="S109" s="116"/>
      <c r="T109" s="117"/>
      <c r="U109" s="117"/>
      <c r="V109" s="117"/>
      <c r="W109" s="117"/>
      <c r="X109" s="117"/>
      <c r="Y109" s="117"/>
      <c r="Z109" s="118"/>
      <c r="AA109" s="117"/>
      <c r="AB109" s="117"/>
      <c r="AC109" s="117"/>
      <c r="AD109" s="119"/>
      <c r="AE109" s="137"/>
    </row>
    <row r="110" spans="1:31" s="93" customFormat="1" ht="15" thickBot="1" x14ac:dyDescent="0.35">
      <c r="A110" s="4"/>
      <c r="B110" s="57"/>
      <c r="C110" s="120"/>
      <c r="D110" s="189" t="s">
        <v>139</v>
      </c>
      <c r="E110" s="201"/>
      <c r="F110" s="201"/>
      <c r="G110" s="201"/>
      <c r="H110" s="201"/>
      <c r="I110" s="201"/>
      <c r="J110" s="201"/>
      <c r="K110" s="201"/>
      <c r="L110" s="201"/>
      <c r="M110" s="201"/>
      <c r="N110" s="201"/>
      <c r="O110" s="201"/>
      <c r="P110" s="201"/>
      <c r="Q110" s="201"/>
      <c r="R110" s="201"/>
      <c r="S110" s="201"/>
      <c r="T110" s="201"/>
      <c r="U110" s="201"/>
      <c r="V110" s="201"/>
      <c r="W110" s="201"/>
      <c r="X110" s="201"/>
      <c r="Y110" s="201"/>
      <c r="Z110" s="201"/>
      <c r="AA110" s="201"/>
      <c r="AB110" s="201"/>
      <c r="AC110" s="201"/>
      <c r="AD110" s="202"/>
      <c r="AE110" s="137"/>
    </row>
    <row r="111" spans="1:31" s="29" customFormat="1" ht="20.100000000000001" customHeight="1" x14ac:dyDescent="0.3">
      <c r="A111" s="21"/>
      <c r="B111" s="57">
        <v>616</v>
      </c>
      <c r="C111" s="58">
        <v>8</v>
      </c>
      <c r="D111" s="59" t="s">
        <v>94</v>
      </c>
      <c r="E111" s="49">
        <v>1651</v>
      </c>
      <c r="F111" s="49">
        <v>25</v>
      </c>
      <c r="G111" s="49">
        <v>635</v>
      </c>
      <c r="H111" s="49">
        <v>2454</v>
      </c>
      <c r="I111" s="49">
        <v>2719</v>
      </c>
      <c r="J111" s="61"/>
      <c r="K111" s="51">
        <v>1045.22</v>
      </c>
      <c r="L111" s="62">
        <f t="shared" ref="L111:L117" si="66">K111*1000/I111</f>
        <v>384.41338727473334</v>
      </c>
      <c r="M111" s="61"/>
      <c r="N111" s="51">
        <v>330.65</v>
      </c>
      <c r="O111" s="62">
        <f t="shared" ref="O111:O117" si="67">N111*1000/I111</f>
        <v>121.60720853254873</v>
      </c>
      <c r="P111" s="61"/>
      <c r="Q111" s="51">
        <v>714.57</v>
      </c>
      <c r="R111" s="62">
        <f t="shared" ref="R111:R117" si="68">Q111*1000/I111</f>
        <v>262.80617874218461</v>
      </c>
      <c r="S111" s="61"/>
      <c r="T111" s="53">
        <v>4.0889157719643125E-2</v>
      </c>
      <c r="U111" s="53">
        <v>0</v>
      </c>
      <c r="V111" s="53">
        <v>0</v>
      </c>
      <c r="W111" s="53">
        <v>0.9486466051716318</v>
      </c>
      <c r="X111" s="53">
        <v>0</v>
      </c>
      <c r="Y111" s="53">
        <v>1.0464237108725238E-2</v>
      </c>
      <c r="Z111" s="63">
        <f t="shared" ref="Z111:Z117" si="69">N111/K111</f>
        <v>0.31634488433057151</v>
      </c>
      <c r="AA111" s="53">
        <v>0</v>
      </c>
      <c r="AB111" s="53">
        <v>2.379053136851533E-3</v>
      </c>
      <c r="AC111" s="53">
        <v>0.99762094686314839</v>
      </c>
      <c r="AD111" s="55">
        <f t="shared" ref="AD111:AD117" si="70">Q111/K111</f>
        <v>0.68365511566942849</v>
      </c>
      <c r="AE111" s="56"/>
    </row>
    <row r="112" spans="1:31" s="29" customFormat="1" ht="20.100000000000001" customHeight="1" x14ac:dyDescent="0.3">
      <c r="A112" s="21"/>
      <c r="B112" s="57">
        <v>709</v>
      </c>
      <c r="C112" s="58">
        <v>8</v>
      </c>
      <c r="D112" s="59" t="s">
        <v>32</v>
      </c>
      <c r="E112" s="49">
        <v>730</v>
      </c>
      <c r="F112" s="49">
        <v>0</v>
      </c>
      <c r="G112" s="49">
        <v>0</v>
      </c>
      <c r="H112" s="49">
        <v>1013</v>
      </c>
      <c r="I112" s="49">
        <v>1013</v>
      </c>
      <c r="J112" s="61"/>
      <c r="K112" s="51">
        <v>523.58000000000004</v>
      </c>
      <c r="L112" s="62">
        <f t="shared" si="66"/>
        <v>516.86080947680159</v>
      </c>
      <c r="M112" s="61"/>
      <c r="N112" s="51">
        <v>103.58</v>
      </c>
      <c r="O112" s="62">
        <f t="shared" si="67"/>
        <v>102.2507403751234</v>
      </c>
      <c r="P112" s="61"/>
      <c r="Q112" s="51">
        <v>420</v>
      </c>
      <c r="R112" s="62">
        <f t="shared" si="68"/>
        <v>414.61006910167816</v>
      </c>
      <c r="S112" s="61">
        <v>2</v>
      </c>
      <c r="T112" s="53">
        <v>5.3871403745896891E-2</v>
      </c>
      <c r="U112" s="53">
        <v>0</v>
      </c>
      <c r="V112" s="53">
        <v>0</v>
      </c>
      <c r="W112" s="53">
        <v>0.61787989959451628</v>
      </c>
      <c r="X112" s="53">
        <v>0.32824869665958678</v>
      </c>
      <c r="Y112" s="53">
        <v>0</v>
      </c>
      <c r="Z112" s="63">
        <f t="shared" si="69"/>
        <v>0.19783032201382786</v>
      </c>
      <c r="AA112" s="53">
        <v>0</v>
      </c>
      <c r="AB112" s="53">
        <v>4.7619047619047623E-3</v>
      </c>
      <c r="AC112" s="53">
        <v>0.99523809523809526</v>
      </c>
      <c r="AD112" s="55">
        <f t="shared" si="70"/>
        <v>0.80216967798617211</v>
      </c>
      <c r="AE112" s="56"/>
    </row>
    <row r="113" spans="1:31" s="29" customFormat="1" ht="20.100000000000001" customHeight="1" x14ac:dyDescent="0.3">
      <c r="A113" s="21"/>
      <c r="B113" s="57">
        <v>764</v>
      </c>
      <c r="C113" s="58">
        <v>8</v>
      </c>
      <c r="D113" s="59" t="s">
        <v>50</v>
      </c>
      <c r="E113" s="49">
        <v>554</v>
      </c>
      <c r="F113" s="49">
        <v>68</v>
      </c>
      <c r="G113" s="49">
        <v>0</v>
      </c>
      <c r="H113" s="49">
        <v>1333</v>
      </c>
      <c r="I113" s="49">
        <v>1333</v>
      </c>
      <c r="J113" s="61"/>
      <c r="K113" s="51">
        <v>374.57</v>
      </c>
      <c r="L113" s="62">
        <f t="shared" si="66"/>
        <v>280.99774943735935</v>
      </c>
      <c r="M113" s="61"/>
      <c r="N113" s="51">
        <v>29.87</v>
      </c>
      <c r="O113" s="62">
        <f t="shared" si="67"/>
        <v>22.408102025506377</v>
      </c>
      <c r="P113" s="61"/>
      <c r="Q113" s="51">
        <v>344.7</v>
      </c>
      <c r="R113" s="62">
        <f t="shared" si="68"/>
        <v>258.58964741185298</v>
      </c>
      <c r="S113" s="61">
        <v>3</v>
      </c>
      <c r="T113" s="53">
        <v>0.24573150318044859</v>
      </c>
      <c r="U113" s="53">
        <v>0</v>
      </c>
      <c r="V113" s="53">
        <v>0.1004352192835621</v>
      </c>
      <c r="W113" s="53">
        <v>0.6538332775359893</v>
      </c>
      <c r="X113" s="53">
        <v>0</v>
      </c>
      <c r="Y113" s="53">
        <v>0</v>
      </c>
      <c r="Z113" s="63">
        <f t="shared" si="69"/>
        <v>7.9744774007528635E-2</v>
      </c>
      <c r="AA113" s="53">
        <v>0</v>
      </c>
      <c r="AB113" s="53">
        <v>0</v>
      </c>
      <c r="AC113" s="53">
        <v>1</v>
      </c>
      <c r="AD113" s="55">
        <f t="shared" si="70"/>
        <v>0.92025522599247134</v>
      </c>
      <c r="AE113" s="56"/>
    </row>
    <row r="114" spans="1:31" s="29" customFormat="1" ht="20.100000000000001" customHeight="1" x14ac:dyDescent="0.3">
      <c r="A114" s="21"/>
      <c r="B114" s="57">
        <v>775</v>
      </c>
      <c r="C114" s="58">
        <v>8</v>
      </c>
      <c r="D114" s="59" t="s">
        <v>148</v>
      </c>
      <c r="E114" s="49">
        <v>2083</v>
      </c>
      <c r="F114" s="49">
        <v>15</v>
      </c>
      <c r="G114" s="49">
        <v>863</v>
      </c>
      <c r="H114" s="49">
        <v>2662</v>
      </c>
      <c r="I114" s="49">
        <v>3022</v>
      </c>
      <c r="J114" s="61"/>
      <c r="K114" s="51">
        <v>1041.98</v>
      </c>
      <c r="L114" s="62">
        <f t="shared" si="66"/>
        <v>344.79814692256781</v>
      </c>
      <c r="M114" s="61"/>
      <c r="N114" s="51">
        <v>187.63</v>
      </c>
      <c r="O114" s="62">
        <f t="shared" si="67"/>
        <v>62.088021178027795</v>
      </c>
      <c r="P114" s="61"/>
      <c r="Q114" s="51">
        <v>854.35</v>
      </c>
      <c r="R114" s="62">
        <f t="shared" si="68"/>
        <v>282.71012574454005</v>
      </c>
      <c r="S114" s="61">
        <v>3</v>
      </c>
      <c r="T114" s="53">
        <v>7.8185791184778558E-2</v>
      </c>
      <c r="U114" s="53">
        <v>0</v>
      </c>
      <c r="V114" s="53">
        <v>0</v>
      </c>
      <c r="W114" s="53">
        <v>0.92181420881522147</v>
      </c>
      <c r="X114" s="53">
        <v>0</v>
      </c>
      <c r="Y114" s="53">
        <v>0</v>
      </c>
      <c r="Z114" s="63">
        <f t="shared" si="69"/>
        <v>0.18007063475306628</v>
      </c>
      <c r="AA114" s="53">
        <v>0</v>
      </c>
      <c r="AB114" s="53">
        <v>0</v>
      </c>
      <c r="AC114" s="53">
        <v>1</v>
      </c>
      <c r="AD114" s="55">
        <f t="shared" si="70"/>
        <v>0.81992936524693372</v>
      </c>
      <c r="AE114" s="56"/>
    </row>
    <row r="115" spans="1:31" s="29" customFormat="1" ht="20.100000000000001" customHeight="1" x14ac:dyDescent="0.3">
      <c r="A115" s="21"/>
      <c r="B115" s="57">
        <v>797</v>
      </c>
      <c r="C115" s="58">
        <v>8</v>
      </c>
      <c r="D115" s="59" t="s">
        <v>66</v>
      </c>
      <c r="E115" s="49">
        <v>445</v>
      </c>
      <c r="F115" s="49">
        <v>0</v>
      </c>
      <c r="G115" s="49">
        <v>221</v>
      </c>
      <c r="H115" s="49">
        <v>478</v>
      </c>
      <c r="I115" s="49">
        <v>570</v>
      </c>
      <c r="J115" s="61"/>
      <c r="K115" s="51">
        <v>177.97</v>
      </c>
      <c r="L115" s="62">
        <f t="shared" si="66"/>
        <v>312.22807017543857</v>
      </c>
      <c r="M115" s="61"/>
      <c r="N115" s="51">
        <v>28.2</v>
      </c>
      <c r="O115" s="62">
        <f t="shared" si="67"/>
        <v>49.473684210526315</v>
      </c>
      <c r="P115" s="61"/>
      <c r="Q115" s="51">
        <v>149.77000000000001</v>
      </c>
      <c r="R115" s="62">
        <f t="shared" si="68"/>
        <v>262.75438596491227</v>
      </c>
      <c r="S115" s="61">
        <v>3</v>
      </c>
      <c r="T115" s="53">
        <v>9.3262411347517726E-2</v>
      </c>
      <c r="U115" s="53">
        <v>0</v>
      </c>
      <c r="V115" s="53">
        <v>0</v>
      </c>
      <c r="W115" s="53">
        <v>0.90673758865248233</v>
      </c>
      <c r="X115" s="53">
        <v>0</v>
      </c>
      <c r="Y115" s="53">
        <v>0</v>
      </c>
      <c r="Z115" s="63">
        <f t="shared" si="69"/>
        <v>0.15845367196718549</v>
      </c>
      <c r="AA115" s="53">
        <v>0</v>
      </c>
      <c r="AB115" s="53">
        <v>3.7390665687387328E-3</v>
      </c>
      <c r="AC115" s="53">
        <v>0.99626093343126121</v>
      </c>
      <c r="AD115" s="55">
        <f t="shared" si="70"/>
        <v>0.84154632803281459</v>
      </c>
      <c r="AE115" s="56"/>
    </row>
    <row r="116" spans="1:31" s="29" customFormat="1" ht="20.100000000000001" customHeight="1" x14ac:dyDescent="0.3">
      <c r="A116" s="21"/>
      <c r="B116" s="57">
        <v>873</v>
      </c>
      <c r="C116" s="58">
        <v>8</v>
      </c>
      <c r="D116" s="59" t="s">
        <v>86</v>
      </c>
      <c r="E116" s="49">
        <v>2369</v>
      </c>
      <c r="F116" s="49">
        <v>51</v>
      </c>
      <c r="G116" s="49">
        <v>2</v>
      </c>
      <c r="H116" s="49">
        <v>5061</v>
      </c>
      <c r="I116" s="49">
        <v>5062</v>
      </c>
      <c r="J116" s="61"/>
      <c r="K116" s="51">
        <v>1542.85</v>
      </c>
      <c r="L116" s="62">
        <f t="shared" si="66"/>
        <v>304.79059660213352</v>
      </c>
      <c r="M116" s="61"/>
      <c r="N116" s="51">
        <v>226.71</v>
      </c>
      <c r="O116" s="62">
        <f t="shared" si="67"/>
        <v>44.786645594626627</v>
      </c>
      <c r="P116" s="61"/>
      <c r="Q116" s="51">
        <v>1316.14</v>
      </c>
      <c r="R116" s="62">
        <f t="shared" si="68"/>
        <v>260.00395100750694</v>
      </c>
      <c r="S116" s="61">
        <v>3</v>
      </c>
      <c r="T116" s="53">
        <v>0.12302059900313175</v>
      </c>
      <c r="U116" s="53">
        <v>0</v>
      </c>
      <c r="V116" s="53">
        <v>0</v>
      </c>
      <c r="W116" s="53">
        <v>0.87697940099686822</v>
      </c>
      <c r="X116" s="53">
        <v>0</v>
      </c>
      <c r="Y116" s="53">
        <v>0</v>
      </c>
      <c r="Z116" s="63">
        <f t="shared" si="69"/>
        <v>0.14694234695531</v>
      </c>
      <c r="AA116" s="53">
        <v>0</v>
      </c>
      <c r="AB116" s="53">
        <v>0</v>
      </c>
      <c r="AC116" s="53">
        <v>1</v>
      </c>
      <c r="AD116" s="55">
        <f t="shared" si="70"/>
        <v>0.85305765304469017</v>
      </c>
      <c r="AE116" s="56"/>
    </row>
    <row r="117" spans="1:31" s="29" customFormat="1" ht="20.100000000000001" customHeight="1" x14ac:dyDescent="0.3">
      <c r="A117" s="21"/>
      <c r="B117" s="57">
        <v>922</v>
      </c>
      <c r="C117" s="58">
        <v>8</v>
      </c>
      <c r="D117" s="59" t="s">
        <v>149</v>
      </c>
      <c r="E117" s="49">
        <v>1080</v>
      </c>
      <c r="F117" s="49">
        <v>6</v>
      </c>
      <c r="G117" s="49">
        <v>339</v>
      </c>
      <c r="H117" s="49">
        <v>1743</v>
      </c>
      <c r="I117" s="49">
        <v>1884</v>
      </c>
      <c r="J117" s="61"/>
      <c r="K117" s="51">
        <v>676.67</v>
      </c>
      <c r="L117" s="62">
        <f t="shared" si="66"/>
        <v>359.16666666666669</v>
      </c>
      <c r="M117" s="61"/>
      <c r="N117" s="51">
        <v>51.04</v>
      </c>
      <c r="O117" s="62">
        <f t="shared" si="67"/>
        <v>27.091295116772823</v>
      </c>
      <c r="P117" s="61"/>
      <c r="Q117" s="51">
        <v>625.63</v>
      </c>
      <c r="R117" s="62">
        <f t="shared" si="68"/>
        <v>332.07537154989382</v>
      </c>
      <c r="S117" s="61">
        <v>3</v>
      </c>
      <c r="T117" s="53">
        <v>0.18808777429467086</v>
      </c>
      <c r="U117" s="53">
        <v>0</v>
      </c>
      <c r="V117" s="53">
        <v>0</v>
      </c>
      <c r="W117" s="53">
        <v>0.81191222570532917</v>
      </c>
      <c r="X117" s="53">
        <v>0</v>
      </c>
      <c r="Y117" s="53">
        <v>0</v>
      </c>
      <c r="Z117" s="63">
        <f t="shared" si="69"/>
        <v>7.5428199861084427E-2</v>
      </c>
      <c r="AA117" s="53">
        <v>0</v>
      </c>
      <c r="AB117" s="53">
        <v>0</v>
      </c>
      <c r="AC117" s="53">
        <v>1</v>
      </c>
      <c r="AD117" s="55">
        <f t="shared" si="70"/>
        <v>0.9245718001389156</v>
      </c>
      <c r="AE117" s="56"/>
    </row>
    <row r="118" spans="1:31" s="93" customFormat="1" x14ac:dyDescent="0.3">
      <c r="A118" s="4"/>
      <c r="B118" s="57"/>
      <c r="C118" s="58"/>
      <c r="D118" s="138" t="s">
        <v>132</v>
      </c>
      <c r="E118" s="95">
        <f>SUM(E111:E117)</f>
        <v>8912</v>
      </c>
      <c r="F118" s="95">
        <f>SUM(F111:F117)</f>
        <v>165</v>
      </c>
      <c r="G118" s="95">
        <f>SUM(G111:G117)</f>
        <v>2060</v>
      </c>
      <c r="H118" s="95">
        <f>SUM(H111:H117)</f>
        <v>14744</v>
      </c>
      <c r="I118" s="95">
        <f>SUM(I111:I117)</f>
        <v>15603</v>
      </c>
      <c r="J118" s="95"/>
      <c r="K118" s="134">
        <f>SUM(K111:K117)</f>
        <v>5382.84</v>
      </c>
      <c r="L118" s="135">
        <f t="shared" ref="L118" si="71">K118*1000/I118</f>
        <v>344.98750240338398</v>
      </c>
      <c r="M118" s="139"/>
      <c r="N118" s="98">
        <f>SUM(N111:N117)</f>
        <v>957.68000000000006</v>
      </c>
      <c r="O118" s="99">
        <f t="shared" ref="O118" si="72">N118*1000/I118</f>
        <v>61.377940139716728</v>
      </c>
      <c r="P118" s="107"/>
      <c r="Q118" s="98">
        <f>SUM(Q111:Q117)</f>
        <v>4425.1600000000008</v>
      </c>
      <c r="R118" s="96">
        <f t="shared" ref="R118" si="73">Q118*1000/I118</f>
        <v>283.60956226366733</v>
      </c>
      <c r="S118" s="108"/>
      <c r="T118" s="103"/>
      <c r="U118" s="103"/>
      <c r="V118" s="103"/>
      <c r="W118" s="203" t="s">
        <v>133</v>
      </c>
      <c r="X118" s="203"/>
      <c r="Y118" s="203"/>
      <c r="Z118" s="63">
        <f t="shared" ref="Z118" si="74">N118/K118</f>
        <v>0.17791351777128803</v>
      </c>
      <c r="AA118" s="103"/>
      <c r="AB118" s="103"/>
      <c r="AC118" s="103"/>
      <c r="AD118" s="104">
        <f t="shared" ref="AD118" si="75">Q118/K118</f>
        <v>0.82208648222871206</v>
      </c>
      <c r="AE118" s="137"/>
    </row>
    <row r="119" spans="1:31" s="93" customFormat="1" x14ac:dyDescent="0.3">
      <c r="A119" s="4"/>
      <c r="B119" s="57"/>
      <c r="C119" s="58"/>
      <c r="D119" s="59"/>
      <c r="E119" s="60"/>
      <c r="F119" s="60"/>
      <c r="G119" s="60"/>
      <c r="H119" s="60"/>
      <c r="I119" s="60"/>
      <c r="J119" s="97"/>
      <c r="K119" s="105"/>
      <c r="L119" s="106"/>
      <c r="M119" s="97"/>
      <c r="N119" s="105"/>
      <c r="O119" s="62"/>
      <c r="P119" s="107"/>
      <c r="Q119" s="105"/>
      <c r="R119" s="106"/>
      <c r="S119" s="108"/>
      <c r="T119" s="103"/>
      <c r="U119" s="103"/>
      <c r="V119" s="103"/>
      <c r="W119" s="103"/>
      <c r="X119" s="103"/>
      <c r="Y119" s="103"/>
      <c r="Z119" s="63"/>
      <c r="AA119" s="103"/>
      <c r="AB119" s="103"/>
      <c r="AC119" s="103"/>
      <c r="AD119" s="104"/>
      <c r="AE119" s="137"/>
    </row>
    <row r="120" spans="1:31" s="93" customFormat="1" x14ac:dyDescent="0.3">
      <c r="A120" s="4"/>
      <c r="B120" s="57"/>
      <c r="C120" s="58"/>
      <c r="D120" s="59"/>
      <c r="E120" s="60"/>
      <c r="F120" s="60"/>
      <c r="G120" s="60"/>
      <c r="H120" s="60"/>
      <c r="I120" s="60"/>
      <c r="J120" s="97"/>
      <c r="K120" s="105"/>
      <c r="L120" s="106"/>
      <c r="M120" s="97"/>
      <c r="N120" s="105"/>
      <c r="O120" s="62"/>
      <c r="P120" s="107"/>
      <c r="Q120" s="105"/>
      <c r="R120" s="106"/>
      <c r="S120" s="108"/>
      <c r="T120" s="103"/>
      <c r="U120" s="103"/>
      <c r="V120" s="103"/>
      <c r="W120" s="103"/>
      <c r="X120" s="103"/>
      <c r="Y120" s="103"/>
      <c r="Z120" s="63"/>
      <c r="AA120" s="103"/>
      <c r="AB120" s="103"/>
      <c r="AC120" s="103"/>
      <c r="AD120" s="104"/>
      <c r="AE120" s="137"/>
    </row>
    <row r="121" spans="1:31" s="93" customFormat="1" ht="17.25" customHeight="1" thickBot="1" x14ac:dyDescent="0.35">
      <c r="A121" s="4"/>
      <c r="B121" s="46"/>
      <c r="C121" s="92"/>
      <c r="D121" s="192" t="s">
        <v>140</v>
      </c>
      <c r="E121" s="204"/>
      <c r="F121" s="204"/>
      <c r="G121" s="204"/>
      <c r="H121" s="204"/>
      <c r="I121" s="204"/>
      <c r="J121" s="204"/>
      <c r="K121" s="204"/>
      <c r="L121" s="204"/>
      <c r="M121" s="204"/>
      <c r="N121" s="204"/>
      <c r="O121" s="204"/>
      <c r="P121" s="204"/>
      <c r="Q121" s="204"/>
      <c r="R121" s="204"/>
      <c r="S121" s="204"/>
      <c r="T121" s="204"/>
      <c r="U121" s="204"/>
      <c r="V121" s="204"/>
      <c r="W121" s="204"/>
      <c r="X121" s="204"/>
      <c r="Y121" s="204"/>
      <c r="Z121" s="204"/>
      <c r="AA121" s="204"/>
      <c r="AB121" s="204"/>
      <c r="AC121" s="204"/>
      <c r="AD121" s="205"/>
      <c r="AE121" s="137"/>
    </row>
    <row r="122" spans="1:31" s="29" customFormat="1" ht="20.100000000000001" customHeight="1" x14ac:dyDescent="0.3">
      <c r="A122" s="21"/>
      <c r="B122" s="57">
        <v>100</v>
      </c>
      <c r="C122" s="58">
        <v>9</v>
      </c>
      <c r="D122" s="59" t="s">
        <v>87</v>
      </c>
      <c r="E122" s="49">
        <v>517</v>
      </c>
      <c r="F122" s="49">
        <v>16</v>
      </c>
      <c r="G122" s="49">
        <v>0</v>
      </c>
      <c r="H122" s="49">
        <v>2178</v>
      </c>
      <c r="I122" s="49">
        <v>2178</v>
      </c>
      <c r="J122" s="61"/>
      <c r="K122" s="51">
        <v>794.59</v>
      </c>
      <c r="L122" s="62">
        <f t="shared" ref="L122:L138" si="76">K122*1000/I122</f>
        <v>364.82552800734618</v>
      </c>
      <c r="M122" s="61"/>
      <c r="N122" s="51">
        <v>60.56</v>
      </c>
      <c r="O122" s="62">
        <f t="shared" ref="O122:O138" si="77">N122*1000/I122</f>
        <v>27.805325987144169</v>
      </c>
      <c r="P122" s="61"/>
      <c r="Q122" s="51">
        <v>734.03</v>
      </c>
      <c r="R122" s="62">
        <f t="shared" ref="R122:R138" si="78">Q122*1000/I122</f>
        <v>337.02020202020202</v>
      </c>
      <c r="S122" s="61"/>
      <c r="T122" s="53">
        <v>0.19815059445178335</v>
      </c>
      <c r="U122" s="53">
        <v>0</v>
      </c>
      <c r="V122" s="53">
        <v>0</v>
      </c>
      <c r="W122" s="53">
        <v>0.8018494055482166</v>
      </c>
      <c r="X122" s="53">
        <v>0</v>
      </c>
      <c r="Y122" s="53">
        <v>0</v>
      </c>
      <c r="Z122" s="63">
        <f t="shared" ref="Z122:Z138" si="79">N122/K122</f>
        <v>7.6215406687725751E-2</v>
      </c>
      <c r="AA122" s="53">
        <v>0</v>
      </c>
      <c r="AB122" s="53">
        <v>0</v>
      </c>
      <c r="AC122" s="53">
        <v>1</v>
      </c>
      <c r="AD122" s="55">
        <f t="shared" ref="AD122:AD139" si="80">Q122/K122</f>
        <v>0.92378459331227414</v>
      </c>
      <c r="AE122" s="56"/>
    </row>
    <row r="123" spans="1:31" s="29" customFormat="1" ht="20.100000000000001" customHeight="1" x14ac:dyDescent="0.3">
      <c r="A123" s="21"/>
      <c r="B123" s="57">
        <v>173</v>
      </c>
      <c r="C123" s="58">
        <v>9</v>
      </c>
      <c r="D123" s="59" t="s">
        <v>30</v>
      </c>
      <c r="E123" s="49">
        <v>3453</v>
      </c>
      <c r="F123" s="49">
        <v>0</v>
      </c>
      <c r="G123" s="49">
        <v>2345</v>
      </c>
      <c r="H123" s="49">
        <v>2351</v>
      </c>
      <c r="I123" s="49">
        <v>3328</v>
      </c>
      <c r="J123" s="61"/>
      <c r="K123" s="51">
        <v>1926.884691421224</v>
      </c>
      <c r="L123" s="62">
        <f t="shared" si="76"/>
        <v>578.99179429724279</v>
      </c>
      <c r="M123" s="61"/>
      <c r="N123" s="51">
        <v>359.96575313697917</v>
      </c>
      <c r="O123" s="62">
        <f t="shared" si="77"/>
        <v>108.16278639933269</v>
      </c>
      <c r="P123" s="61"/>
      <c r="Q123" s="51">
        <v>1566.9189382842449</v>
      </c>
      <c r="R123" s="62">
        <f t="shared" si="78"/>
        <v>470.82900789791012</v>
      </c>
      <c r="S123" s="61"/>
      <c r="T123" s="53">
        <v>3.5975644591590035E-2</v>
      </c>
      <c r="U123" s="53">
        <v>1.3890210267023181E-2</v>
      </c>
      <c r="V123" s="53">
        <v>1.2084482932310167E-2</v>
      </c>
      <c r="W123" s="53">
        <v>0.88482237646584383</v>
      </c>
      <c r="X123" s="53">
        <v>1.6751593582029958E-2</v>
      </c>
      <c r="Y123" s="53">
        <v>3.6475692161202874E-2</v>
      </c>
      <c r="Z123" s="63">
        <f t="shared" si="79"/>
        <v>0.18681229589897103</v>
      </c>
      <c r="AA123" s="53">
        <v>0</v>
      </c>
      <c r="AB123" s="53">
        <v>6.8542154527535138E-3</v>
      </c>
      <c r="AC123" s="53">
        <v>0.99314578454724645</v>
      </c>
      <c r="AD123" s="55">
        <f t="shared" si="80"/>
        <v>0.81318770410102903</v>
      </c>
      <c r="AE123" s="56"/>
    </row>
    <row r="124" spans="1:31" s="29" customFormat="1" ht="20.100000000000001" customHeight="1" x14ac:dyDescent="0.3">
      <c r="A124" s="21"/>
      <c r="B124" s="57">
        <v>204</v>
      </c>
      <c r="C124" s="58">
        <v>9</v>
      </c>
      <c r="D124" s="59" t="s">
        <v>145</v>
      </c>
      <c r="E124" s="49">
        <v>5963</v>
      </c>
      <c r="F124" s="49">
        <v>26</v>
      </c>
      <c r="G124" s="49">
        <v>1042</v>
      </c>
      <c r="H124" s="49">
        <v>9654</v>
      </c>
      <c r="I124" s="49">
        <v>10088</v>
      </c>
      <c r="J124" s="61"/>
      <c r="K124" s="51">
        <v>3855.09</v>
      </c>
      <c r="L124" s="62">
        <f t="shared" si="76"/>
        <v>382.14611419508327</v>
      </c>
      <c r="M124" s="61"/>
      <c r="N124" s="51">
        <v>1446.08</v>
      </c>
      <c r="O124" s="62">
        <f t="shared" si="77"/>
        <v>143.34655035685964</v>
      </c>
      <c r="P124" s="61"/>
      <c r="Q124" s="51">
        <v>2409.0100000000002</v>
      </c>
      <c r="R124" s="62">
        <f t="shared" si="78"/>
        <v>238.79956383822363</v>
      </c>
      <c r="S124" s="61">
        <v>3</v>
      </c>
      <c r="T124" s="53">
        <v>3.6782197388802833E-2</v>
      </c>
      <c r="U124" s="53">
        <v>0</v>
      </c>
      <c r="V124" s="53">
        <v>0.28143671166187212</v>
      </c>
      <c r="W124" s="53">
        <v>0.57691828944456736</v>
      </c>
      <c r="X124" s="53">
        <v>0.10486280150475769</v>
      </c>
      <c r="Y124" s="53">
        <v>0</v>
      </c>
      <c r="Z124" s="63">
        <f t="shared" si="79"/>
        <v>0.37510927111948095</v>
      </c>
      <c r="AA124" s="53">
        <v>0</v>
      </c>
      <c r="AB124" s="53">
        <v>0</v>
      </c>
      <c r="AC124" s="53">
        <v>1</v>
      </c>
      <c r="AD124" s="55">
        <f t="shared" si="80"/>
        <v>0.624890728880519</v>
      </c>
      <c r="AE124" s="56"/>
    </row>
    <row r="125" spans="1:31" s="29" customFormat="1" ht="20.100000000000001" customHeight="1" x14ac:dyDescent="0.3">
      <c r="A125" s="21"/>
      <c r="B125" s="57">
        <v>218</v>
      </c>
      <c r="C125" s="58">
        <v>9</v>
      </c>
      <c r="D125" s="59" t="s">
        <v>146</v>
      </c>
      <c r="E125" s="49">
        <v>3934</v>
      </c>
      <c r="F125" s="49">
        <v>36</v>
      </c>
      <c r="G125" s="49">
        <v>136</v>
      </c>
      <c r="H125" s="49">
        <v>9762</v>
      </c>
      <c r="I125" s="49">
        <v>9819</v>
      </c>
      <c r="J125" s="61"/>
      <c r="K125" s="51">
        <v>2904.27</v>
      </c>
      <c r="L125" s="62">
        <f t="shared" si="76"/>
        <v>295.78062939199509</v>
      </c>
      <c r="M125" s="61"/>
      <c r="N125" s="51">
        <v>585.09</v>
      </c>
      <c r="O125" s="62">
        <f t="shared" si="77"/>
        <v>59.587534372135657</v>
      </c>
      <c r="P125" s="61"/>
      <c r="Q125" s="51">
        <v>2319.1799999999998</v>
      </c>
      <c r="R125" s="62">
        <f t="shared" si="78"/>
        <v>236.19309501985947</v>
      </c>
      <c r="S125" s="61">
        <v>3</v>
      </c>
      <c r="T125" s="53">
        <v>9.1934574168076696E-2</v>
      </c>
      <c r="U125" s="53">
        <v>0</v>
      </c>
      <c r="V125" s="53">
        <v>0.34182775299526569</v>
      </c>
      <c r="W125" s="53">
        <v>0.5662376728366576</v>
      </c>
      <c r="X125" s="53">
        <v>0</v>
      </c>
      <c r="Y125" s="53">
        <v>0</v>
      </c>
      <c r="Z125" s="63">
        <f t="shared" si="79"/>
        <v>0.20145854207769939</v>
      </c>
      <c r="AA125" s="53">
        <v>0</v>
      </c>
      <c r="AB125" s="53">
        <v>0</v>
      </c>
      <c r="AC125" s="53">
        <v>1</v>
      </c>
      <c r="AD125" s="55">
        <f t="shared" si="80"/>
        <v>0.79854145792230058</v>
      </c>
      <c r="AE125" s="56"/>
    </row>
    <row r="126" spans="1:31" s="29" customFormat="1" ht="20.100000000000001" customHeight="1" x14ac:dyDescent="0.3">
      <c r="A126" s="21"/>
      <c r="B126" s="57">
        <v>277</v>
      </c>
      <c r="C126" s="58">
        <v>9</v>
      </c>
      <c r="D126" s="59" t="s">
        <v>53</v>
      </c>
      <c r="E126" s="49">
        <v>1408</v>
      </c>
      <c r="F126" s="49">
        <v>0</v>
      </c>
      <c r="G126" s="49">
        <v>445</v>
      </c>
      <c r="H126" s="49">
        <v>3430</v>
      </c>
      <c r="I126" s="49">
        <v>3615</v>
      </c>
      <c r="J126" s="61"/>
      <c r="K126" s="51">
        <v>679.25941863264325</v>
      </c>
      <c r="L126" s="62">
        <f t="shared" si="76"/>
        <v>187.90025411691377</v>
      </c>
      <c r="M126" s="61"/>
      <c r="N126" s="51">
        <v>253.59153490611453</v>
      </c>
      <c r="O126" s="62">
        <f t="shared" si="77"/>
        <v>70.149802187030303</v>
      </c>
      <c r="P126" s="61">
        <v>6</v>
      </c>
      <c r="Q126" s="51">
        <v>425.66788372652866</v>
      </c>
      <c r="R126" s="62">
        <f t="shared" si="78"/>
        <v>117.75045192988345</v>
      </c>
      <c r="S126" s="61"/>
      <c r="T126" s="53">
        <v>7.4529301646433968E-2</v>
      </c>
      <c r="U126" s="53">
        <v>0</v>
      </c>
      <c r="V126" s="53">
        <v>9.8583732336552876E-2</v>
      </c>
      <c r="W126" s="53">
        <v>0.782051084550349</v>
      </c>
      <c r="X126" s="53">
        <v>4.4835881466664243E-2</v>
      </c>
      <c r="Y126" s="53">
        <v>0</v>
      </c>
      <c r="Z126" s="63">
        <f t="shared" si="79"/>
        <v>0.37333532366264</v>
      </c>
      <c r="AA126" s="53">
        <v>0</v>
      </c>
      <c r="AB126" s="53">
        <v>0</v>
      </c>
      <c r="AC126" s="53">
        <v>1</v>
      </c>
      <c r="AD126" s="55">
        <f t="shared" si="80"/>
        <v>0.62666467633735989</v>
      </c>
      <c r="AE126" s="56"/>
    </row>
    <row r="127" spans="1:31" s="29" customFormat="1" ht="20.100000000000001" customHeight="1" x14ac:dyDescent="0.3">
      <c r="A127" s="21"/>
      <c r="B127" s="57">
        <v>279</v>
      </c>
      <c r="C127" s="58">
        <v>9</v>
      </c>
      <c r="D127" s="59" t="s">
        <v>147</v>
      </c>
      <c r="E127" s="49">
        <v>2843</v>
      </c>
      <c r="F127" s="49">
        <v>23</v>
      </c>
      <c r="G127" s="49">
        <v>0</v>
      </c>
      <c r="H127" s="49">
        <v>5953</v>
      </c>
      <c r="I127" s="49">
        <v>5953</v>
      </c>
      <c r="J127" s="61"/>
      <c r="K127" s="51">
        <v>1831.07</v>
      </c>
      <c r="L127" s="62">
        <f t="shared" si="76"/>
        <v>307.58777087182932</v>
      </c>
      <c r="M127" s="61"/>
      <c r="N127" s="51">
        <v>301.47000000000003</v>
      </c>
      <c r="O127" s="62">
        <f t="shared" si="77"/>
        <v>50.641693263900557</v>
      </c>
      <c r="P127" s="61"/>
      <c r="Q127" s="51">
        <v>1529.6</v>
      </c>
      <c r="R127" s="62">
        <f t="shared" si="78"/>
        <v>256.94607760792877</v>
      </c>
      <c r="S127" s="61">
        <v>3</v>
      </c>
      <c r="T127" s="53">
        <v>0.10880021229309714</v>
      </c>
      <c r="U127" s="53">
        <v>0</v>
      </c>
      <c r="V127" s="53">
        <v>2.1229309715726275E-2</v>
      </c>
      <c r="W127" s="53">
        <v>0.86997047799117644</v>
      </c>
      <c r="X127" s="53">
        <v>0</v>
      </c>
      <c r="Y127" s="53">
        <v>0</v>
      </c>
      <c r="Z127" s="63">
        <f t="shared" si="79"/>
        <v>0.1646414391585248</v>
      </c>
      <c r="AA127" s="53">
        <v>0</v>
      </c>
      <c r="AB127" s="53">
        <v>0</v>
      </c>
      <c r="AC127" s="53">
        <v>1</v>
      </c>
      <c r="AD127" s="55">
        <f t="shared" si="80"/>
        <v>0.8353585608414752</v>
      </c>
      <c r="AE127" s="56"/>
    </row>
    <row r="128" spans="1:31" s="29" customFormat="1" ht="20.100000000000001" customHeight="1" x14ac:dyDescent="0.3">
      <c r="A128" s="21"/>
      <c r="B128" s="57">
        <v>331</v>
      </c>
      <c r="C128" s="58">
        <v>9</v>
      </c>
      <c r="D128" s="59" t="s">
        <v>108</v>
      </c>
      <c r="E128" s="49">
        <v>3718</v>
      </c>
      <c r="F128" s="49">
        <v>8</v>
      </c>
      <c r="G128" s="49">
        <v>0</v>
      </c>
      <c r="H128" s="49">
        <v>6168</v>
      </c>
      <c r="I128" s="49">
        <v>6168</v>
      </c>
      <c r="J128" s="61"/>
      <c r="K128" s="51">
        <v>1661.28</v>
      </c>
      <c r="L128" s="62">
        <f t="shared" si="76"/>
        <v>269.33852140077823</v>
      </c>
      <c r="M128" s="61"/>
      <c r="N128" s="51">
        <v>486.78</v>
      </c>
      <c r="O128" s="62">
        <f t="shared" si="77"/>
        <v>78.920233463035018</v>
      </c>
      <c r="P128" s="61"/>
      <c r="Q128" s="51">
        <v>1174.5</v>
      </c>
      <c r="R128" s="62">
        <f t="shared" si="78"/>
        <v>190.4182879377432</v>
      </c>
      <c r="S128" s="61"/>
      <c r="T128" s="53">
        <v>6.9826204856403312E-2</v>
      </c>
      <c r="U128" s="53">
        <v>0</v>
      </c>
      <c r="V128" s="53">
        <v>2.6500677924318997E-2</v>
      </c>
      <c r="W128" s="53">
        <v>0.90367311721927768</v>
      </c>
      <c r="X128" s="53">
        <v>0</v>
      </c>
      <c r="Y128" s="53">
        <v>0</v>
      </c>
      <c r="Z128" s="63">
        <f t="shared" si="79"/>
        <v>0.29301502455937589</v>
      </c>
      <c r="AA128" s="53">
        <v>0</v>
      </c>
      <c r="AB128" s="53">
        <v>0</v>
      </c>
      <c r="AC128" s="53">
        <v>1</v>
      </c>
      <c r="AD128" s="55">
        <f t="shared" si="80"/>
        <v>0.70698497544062411</v>
      </c>
      <c r="AE128" s="56"/>
    </row>
    <row r="129" spans="1:31" s="29" customFormat="1" ht="20.100000000000001" customHeight="1" x14ac:dyDescent="0.3">
      <c r="A129" s="21"/>
      <c r="B129" s="57">
        <v>369</v>
      </c>
      <c r="C129" s="58">
        <v>9</v>
      </c>
      <c r="D129" s="59" t="s">
        <v>65</v>
      </c>
      <c r="E129" s="49">
        <v>4417</v>
      </c>
      <c r="F129" s="49">
        <v>68</v>
      </c>
      <c r="G129" s="49">
        <v>2874</v>
      </c>
      <c r="H129" s="49">
        <v>3343</v>
      </c>
      <c r="I129" s="49">
        <v>4541</v>
      </c>
      <c r="J129" s="61"/>
      <c r="K129" s="51">
        <v>2499.1775841666667</v>
      </c>
      <c r="L129" s="62">
        <f t="shared" si="76"/>
        <v>550.35841976803943</v>
      </c>
      <c r="M129" s="61"/>
      <c r="N129" s="51">
        <v>860.15206733333332</v>
      </c>
      <c r="O129" s="62">
        <f t="shared" si="77"/>
        <v>189.41908551714013</v>
      </c>
      <c r="P129" s="61">
        <v>6</v>
      </c>
      <c r="Q129" s="51">
        <v>1639.0255168333333</v>
      </c>
      <c r="R129" s="62">
        <f t="shared" si="78"/>
        <v>360.93933425089921</v>
      </c>
      <c r="S129" s="61"/>
      <c r="T129" s="53">
        <v>2.1414818029916714E-2</v>
      </c>
      <c r="U129" s="53">
        <v>0</v>
      </c>
      <c r="V129" s="53">
        <v>0.16276191770837892</v>
      </c>
      <c r="W129" s="53">
        <v>0.81582326426170437</v>
      </c>
      <c r="X129" s="53">
        <v>0</v>
      </c>
      <c r="Y129" s="53">
        <v>0</v>
      </c>
      <c r="Z129" s="63">
        <f t="shared" si="79"/>
        <v>0.34417404860813244</v>
      </c>
      <c r="AA129" s="53">
        <v>0</v>
      </c>
      <c r="AB129" s="53">
        <v>0</v>
      </c>
      <c r="AC129" s="53">
        <v>1</v>
      </c>
      <c r="AD129" s="55">
        <f t="shared" si="80"/>
        <v>0.6558259513918675</v>
      </c>
      <c r="AE129" s="56"/>
    </row>
    <row r="130" spans="1:31" s="29" customFormat="1" ht="20.100000000000001" customHeight="1" x14ac:dyDescent="0.3">
      <c r="A130" s="21"/>
      <c r="B130" s="57">
        <v>420</v>
      </c>
      <c r="C130" s="58">
        <v>9</v>
      </c>
      <c r="D130" s="59" t="s">
        <v>84</v>
      </c>
      <c r="E130" s="49">
        <v>5295</v>
      </c>
      <c r="F130" s="49">
        <v>0</v>
      </c>
      <c r="G130" s="49">
        <v>3362</v>
      </c>
      <c r="H130" s="49">
        <v>3999</v>
      </c>
      <c r="I130" s="49">
        <v>5400</v>
      </c>
      <c r="J130" s="61"/>
      <c r="K130" s="51">
        <v>4062.3380144404327</v>
      </c>
      <c r="L130" s="62">
        <f t="shared" si="76"/>
        <v>752.284817488969</v>
      </c>
      <c r="M130" s="61"/>
      <c r="N130" s="51">
        <v>1886.9393122743681</v>
      </c>
      <c r="O130" s="62">
        <f t="shared" si="77"/>
        <v>349.43320597673488</v>
      </c>
      <c r="P130" s="61">
        <v>5</v>
      </c>
      <c r="Q130" s="51">
        <v>2175.3987021660646</v>
      </c>
      <c r="R130" s="62">
        <f t="shared" si="78"/>
        <v>402.85161151223417</v>
      </c>
      <c r="S130" s="61">
        <v>2</v>
      </c>
      <c r="T130" s="53">
        <v>1.1674991271153692E-2</v>
      </c>
      <c r="U130" s="53">
        <v>7.2445361178697671E-3</v>
      </c>
      <c r="V130" s="53">
        <v>0.29062407912791527</v>
      </c>
      <c r="W130" s="53">
        <v>0.38705007376188783</v>
      </c>
      <c r="X130" s="53">
        <v>0.29965421176839224</v>
      </c>
      <c r="Y130" s="53">
        <v>3.7521079527811233E-3</v>
      </c>
      <c r="Z130" s="63">
        <f t="shared" si="79"/>
        <v>0.46449589019102955</v>
      </c>
      <c r="AA130" s="53">
        <v>0</v>
      </c>
      <c r="AB130" s="53">
        <v>8.136439532843311E-4</v>
      </c>
      <c r="AC130" s="53">
        <v>0.99918635604671568</v>
      </c>
      <c r="AD130" s="55">
        <f t="shared" si="80"/>
        <v>0.53550410980897045</v>
      </c>
      <c r="AE130" s="56"/>
    </row>
    <row r="131" spans="1:31" s="29" customFormat="1" ht="20.100000000000001" customHeight="1" x14ac:dyDescent="0.3">
      <c r="A131" s="21"/>
      <c r="B131" s="57">
        <v>522</v>
      </c>
      <c r="C131" s="58">
        <v>9</v>
      </c>
      <c r="D131" s="59" t="s">
        <v>28</v>
      </c>
      <c r="E131" s="49">
        <v>1414</v>
      </c>
      <c r="F131" s="49">
        <v>0</v>
      </c>
      <c r="G131" s="49">
        <v>192</v>
      </c>
      <c r="H131" s="49">
        <v>2597</v>
      </c>
      <c r="I131" s="49">
        <v>2677</v>
      </c>
      <c r="J131" s="61"/>
      <c r="K131" s="51">
        <v>915.55</v>
      </c>
      <c r="L131" s="62">
        <f t="shared" si="76"/>
        <v>342.00597683974598</v>
      </c>
      <c r="M131" s="61"/>
      <c r="N131" s="51">
        <v>154.68</v>
      </c>
      <c r="O131" s="62">
        <f t="shared" si="77"/>
        <v>57.781098244303323</v>
      </c>
      <c r="P131" s="61"/>
      <c r="Q131" s="51">
        <v>760.87</v>
      </c>
      <c r="R131" s="62">
        <f t="shared" si="78"/>
        <v>284.22487859544265</v>
      </c>
      <c r="S131" s="61"/>
      <c r="T131" s="53">
        <v>9.2513576415826221E-2</v>
      </c>
      <c r="U131" s="53">
        <v>0</v>
      </c>
      <c r="V131" s="53">
        <v>1.2929919834497026E-3</v>
      </c>
      <c r="W131" s="53">
        <v>0.90082751486940782</v>
      </c>
      <c r="X131" s="53">
        <v>0</v>
      </c>
      <c r="Y131" s="53">
        <v>5.3659167313162654E-3</v>
      </c>
      <c r="Z131" s="63">
        <f t="shared" si="79"/>
        <v>0.16894762710938782</v>
      </c>
      <c r="AA131" s="53">
        <v>0</v>
      </c>
      <c r="AB131" s="53">
        <v>0</v>
      </c>
      <c r="AC131" s="53">
        <v>1</v>
      </c>
      <c r="AD131" s="55">
        <f t="shared" si="80"/>
        <v>0.83105237289061229</v>
      </c>
      <c r="AE131" s="56"/>
    </row>
    <row r="132" spans="1:31" s="29" customFormat="1" ht="20.100000000000001" customHeight="1" x14ac:dyDescent="0.3">
      <c r="A132" s="21"/>
      <c r="B132" s="57">
        <v>523</v>
      </c>
      <c r="C132" s="58">
        <v>9</v>
      </c>
      <c r="D132" s="59" t="s">
        <v>76</v>
      </c>
      <c r="E132" s="49">
        <v>6092</v>
      </c>
      <c r="F132" s="49">
        <v>6</v>
      </c>
      <c r="G132" s="49">
        <v>3259</v>
      </c>
      <c r="H132" s="49">
        <v>6094</v>
      </c>
      <c r="I132" s="49">
        <v>7452</v>
      </c>
      <c r="J132" s="61"/>
      <c r="K132" s="51">
        <v>5553.22</v>
      </c>
      <c r="L132" s="62">
        <f t="shared" si="76"/>
        <v>745.19860440150296</v>
      </c>
      <c r="M132" s="61"/>
      <c r="N132" s="51">
        <v>1333.58</v>
      </c>
      <c r="O132" s="62">
        <f t="shared" si="77"/>
        <v>178.95598497047772</v>
      </c>
      <c r="P132" s="61"/>
      <c r="Q132" s="51">
        <v>4219.6400000000003</v>
      </c>
      <c r="R132" s="62">
        <f t="shared" si="78"/>
        <v>566.24261943102522</v>
      </c>
      <c r="S132" s="61"/>
      <c r="T132" s="53">
        <v>2.5180341636797193E-2</v>
      </c>
      <c r="U132" s="53">
        <v>7.4986127566400225E-4</v>
      </c>
      <c r="V132" s="53">
        <v>0.13705964396586631</v>
      </c>
      <c r="W132" s="53">
        <v>0.76620075286072076</v>
      </c>
      <c r="X132" s="53">
        <v>7.0809400260951727E-2</v>
      </c>
      <c r="Y132" s="53">
        <v>0</v>
      </c>
      <c r="Z132" s="63">
        <f t="shared" si="79"/>
        <v>0.24014535710812823</v>
      </c>
      <c r="AA132" s="53">
        <v>0</v>
      </c>
      <c r="AB132" s="53">
        <v>6.7351717208103063E-3</v>
      </c>
      <c r="AC132" s="53">
        <v>0.99326482827918972</v>
      </c>
      <c r="AD132" s="55">
        <f t="shared" si="80"/>
        <v>0.75985464289187177</v>
      </c>
      <c r="AE132" s="56"/>
    </row>
    <row r="133" spans="1:31" s="29" customFormat="1" ht="20.100000000000001" customHeight="1" x14ac:dyDescent="0.3">
      <c r="A133" s="21"/>
      <c r="B133" s="57">
        <v>527</v>
      </c>
      <c r="C133" s="58">
        <v>9</v>
      </c>
      <c r="D133" s="59" t="s">
        <v>55</v>
      </c>
      <c r="E133" s="49">
        <v>2170</v>
      </c>
      <c r="F133" s="49">
        <v>0</v>
      </c>
      <c r="G133" s="49">
        <v>992</v>
      </c>
      <c r="H133" s="49">
        <v>2518</v>
      </c>
      <c r="I133" s="49">
        <v>2931</v>
      </c>
      <c r="J133" s="61"/>
      <c r="K133" s="51">
        <v>1568.3978582467041</v>
      </c>
      <c r="L133" s="62">
        <f t="shared" si="76"/>
        <v>535.10674112818288</v>
      </c>
      <c r="M133" s="61"/>
      <c r="N133" s="51">
        <v>848.65329298926054</v>
      </c>
      <c r="O133" s="62">
        <f t="shared" si="77"/>
        <v>289.54394165447303</v>
      </c>
      <c r="P133" s="61" t="s">
        <v>152</v>
      </c>
      <c r="Q133" s="51">
        <v>719.74456525744358</v>
      </c>
      <c r="R133" s="62">
        <f t="shared" si="78"/>
        <v>245.56279947370984</v>
      </c>
      <c r="S133" s="61"/>
      <c r="T133" s="53">
        <v>1.6343541131084164E-2</v>
      </c>
      <c r="U133" s="53">
        <v>0</v>
      </c>
      <c r="V133" s="53">
        <v>9.7802012536408484E-3</v>
      </c>
      <c r="W133" s="53">
        <v>0.60674033622529333</v>
      </c>
      <c r="X133" s="53">
        <v>0.36713592138998169</v>
      </c>
      <c r="Y133" s="53">
        <v>0</v>
      </c>
      <c r="Z133" s="63">
        <f t="shared" si="79"/>
        <v>0.54109567194765318</v>
      </c>
      <c r="AA133" s="53">
        <v>0</v>
      </c>
      <c r="AB133" s="53">
        <v>0</v>
      </c>
      <c r="AC133" s="53">
        <v>1</v>
      </c>
      <c r="AD133" s="55">
        <f t="shared" si="80"/>
        <v>0.45890432805234677</v>
      </c>
      <c r="AE133" s="56"/>
    </row>
    <row r="134" spans="1:31" s="29" customFormat="1" ht="20.100000000000001" customHeight="1" x14ac:dyDescent="0.3">
      <c r="A134" s="21"/>
      <c r="B134" s="57">
        <v>552</v>
      </c>
      <c r="C134" s="58">
        <v>9</v>
      </c>
      <c r="D134" s="59" t="s">
        <v>68</v>
      </c>
      <c r="E134" s="49">
        <v>1661</v>
      </c>
      <c r="F134" s="49">
        <v>28</v>
      </c>
      <c r="G134" s="49">
        <v>626</v>
      </c>
      <c r="H134" s="49">
        <v>2420</v>
      </c>
      <c r="I134" s="49">
        <v>2681</v>
      </c>
      <c r="J134" s="61"/>
      <c r="K134" s="51">
        <v>1069.32</v>
      </c>
      <c r="L134" s="62">
        <f t="shared" si="76"/>
        <v>398.85117493472586</v>
      </c>
      <c r="M134" s="61"/>
      <c r="N134" s="51">
        <v>264.13</v>
      </c>
      <c r="O134" s="62">
        <f t="shared" si="77"/>
        <v>98.519209250279744</v>
      </c>
      <c r="P134" s="61"/>
      <c r="Q134" s="51">
        <v>805.19</v>
      </c>
      <c r="R134" s="62">
        <f t="shared" si="78"/>
        <v>300.33196568444612</v>
      </c>
      <c r="S134" s="61"/>
      <c r="T134" s="53">
        <v>5.0467572786128047E-2</v>
      </c>
      <c r="U134" s="53">
        <v>1.8930072312876235E-3</v>
      </c>
      <c r="V134" s="53">
        <v>4.9975390905993261E-2</v>
      </c>
      <c r="W134" s="53">
        <v>0.83004581077499717</v>
      </c>
      <c r="X134" s="53">
        <v>6.761821830159391E-2</v>
      </c>
      <c r="Y134" s="53">
        <v>0</v>
      </c>
      <c r="Z134" s="63">
        <f t="shared" si="79"/>
        <v>0.24700744398309207</v>
      </c>
      <c r="AA134" s="53">
        <v>0</v>
      </c>
      <c r="AB134" s="53">
        <v>0</v>
      </c>
      <c r="AC134" s="53">
        <v>1</v>
      </c>
      <c r="AD134" s="55">
        <f t="shared" si="80"/>
        <v>0.75299255601690807</v>
      </c>
      <c r="AE134" s="56"/>
    </row>
    <row r="135" spans="1:31" s="29" customFormat="1" ht="20.100000000000001" customHeight="1" x14ac:dyDescent="0.3">
      <c r="A135" s="21"/>
      <c r="B135" s="57">
        <v>629</v>
      </c>
      <c r="C135" s="58">
        <v>9</v>
      </c>
      <c r="D135" s="59" t="s">
        <v>41</v>
      </c>
      <c r="E135" s="49">
        <v>4154</v>
      </c>
      <c r="F135" s="49">
        <v>12</v>
      </c>
      <c r="G135" s="49">
        <v>2097</v>
      </c>
      <c r="H135" s="49">
        <v>3713</v>
      </c>
      <c r="I135" s="49">
        <v>4587</v>
      </c>
      <c r="J135" s="61"/>
      <c r="K135" s="51">
        <v>975.23423884001329</v>
      </c>
      <c r="L135" s="62">
        <f t="shared" si="76"/>
        <v>212.60829274907636</v>
      </c>
      <c r="M135" s="61"/>
      <c r="N135" s="51">
        <v>381.43339107201058</v>
      </c>
      <c r="O135" s="62">
        <f t="shared" si="77"/>
        <v>83.155306534120456</v>
      </c>
      <c r="P135" s="61">
        <v>6</v>
      </c>
      <c r="Q135" s="51">
        <v>593.80084776800265</v>
      </c>
      <c r="R135" s="62">
        <f t="shared" si="78"/>
        <v>129.4529862149559</v>
      </c>
      <c r="S135" s="61">
        <v>2</v>
      </c>
      <c r="T135" s="53">
        <v>5.3639771658421403E-2</v>
      </c>
      <c r="U135" s="53">
        <v>0</v>
      </c>
      <c r="V135" s="53">
        <v>0</v>
      </c>
      <c r="W135" s="53">
        <v>0.94636022834157851</v>
      </c>
      <c r="X135" s="53">
        <v>0</v>
      </c>
      <c r="Y135" s="53">
        <v>0</v>
      </c>
      <c r="Z135" s="63">
        <f t="shared" si="79"/>
        <v>0.39111976987775193</v>
      </c>
      <c r="AA135" s="53">
        <v>0</v>
      </c>
      <c r="AB135" s="53">
        <v>8.251924897746903E-4</v>
      </c>
      <c r="AC135" s="53">
        <v>0.99917480751022525</v>
      </c>
      <c r="AD135" s="55">
        <f t="shared" si="80"/>
        <v>0.60888023012224801</v>
      </c>
      <c r="AE135" s="56"/>
    </row>
    <row r="136" spans="1:31" s="29" customFormat="1" ht="20.100000000000001" customHeight="1" x14ac:dyDescent="0.3">
      <c r="A136" s="21"/>
      <c r="B136" s="57">
        <v>630</v>
      </c>
      <c r="C136" s="58">
        <v>9</v>
      </c>
      <c r="D136" s="59" t="s">
        <v>82</v>
      </c>
      <c r="E136" s="49">
        <v>3584</v>
      </c>
      <c r="F136" s="49">
        <v>0</v>
      </c>
      <c r="G136" s="49">
        <v>2598</v>
      </c>
      <c r="H136" s="49">
        <v>1898</v>
      </c>
      <c r="I136" s="49">
        <v>2981</v>
      </c>
      <c r="J136" s="61"/>
      <c r="K136" s="51">
        <v>982.88549339430881</v>
      </c>
      <c r="L136" s="62">
        <f t="shared" si="76"/>
        <v>329.71670358749037</v>
      </c>
      <c r="M136" s="61"/>
      <c r="N136" s="51">
        <v>519.60839471544716</v>
      </c>
      <c r="O136" s="62">
        <f t="shared" si="77"/>
        <v>174.30674093104568</v>
      </c>
      <c r="P136" s="61">
        <v>6</v>
      </c>
      <c r="Q136" s="51">
        <v>463.27709867886176</v>
      </c>
      <c r="R136" s="62">
        <f t="shared" si="78"/>
        <v>155.40996265644472</v>
      </c>
      <c r="S136" s="61">
        <v>2</v>
      </c>
      <c r="T136" s="53">
        <v>2.0130544668602215E-2</v>
      </c>
      <c r="U136" s="53">
        <v>0</v>
      </c>
      <c r="V136" s="53">
        <v>2.9252799136018512E-2</v>
      </c>
      <c r="W136" s="53">
        <v>0.95061665619537916</v>
      </c>
      <c r="X136" s="53">
        <v>0</v>
      </c>
      <c r="Y136" s="53">
        <v>0</v>
      </c>
      <c r="Z136" s="63">
        <f t="shared" si="79"/>
        <v>0.52865608273556375</v>
      </c>
      <c r="AA136" s="53">
        <v>0</v>
      </c>
      <c r="AB136" s="53">
        <v>2.2643035949574414E-2</v>
      </c>
      <c r="AC136" s="53">
        <v>0.9773569640504256</v>
      </c>
      <c r="AD136" s="55">
        <f t="shared" si="80"/>
        <v>0.47134391726443631</v>
      </c>
      <c r="AE136" s="56"/>
    </row>
    <row r="137" spans="1:31" s="29" customFormat="1" ht="20.100000000000001" customHeight="1" x14ac:dyDescent="0.3">
      <c r="A137" s="21"/>
      <c r="B137" s="57">
        <v>830</v>
      </c>
      <c r="C137" s="58">
        <v>9</v>
      </c>
      <c r="D137" s="59" t="s">
        <v>72</v>
      </c>
      <c r="E137" s="49">
        <v>541</v>
      </c>
      <c r="F137" s="49">
        <v>0</v>
      </c>
      <c r="G137" s="49">
        <v>383</v>
      </c>
      <c r="H137" s="49">
        <v>346</v>
      </c>
      <c r="I137" s="49">
        <v>506</v>
      </c>
      <c r="J137" s="61"/>
      <c r="K137" s="51">
        <v>122.23</v>
      </c>
      <c r="L137" s="62">
        <f t="shared" si="76"/>
        <v>241.56126482213438</v>
      </c>
      <c r="M137" s="61"/>
      <c r="N137" s="51">
        <v>43.25</v>
      </c>
      <c r="O137" s="62">
        <f t="shared" si="77"/>
        <v>85.474308300395251</v>
      </c>
      <c r="P137" s="61"/>
      <c r="Q137" s="51">
        <v>78.98</v>
      </c>
      <c r="R137" s="62">
        <f t="shared" si="78"/>
        <v>156.08695652173913</v>
      </c>
      <c r="S137" s="61"/>
      <c r="T137" s="53">
        <v>4.4161849710982658E-2</v>
      </c>
      <c r="U137" s="53">
        <v>0</v>
      </c>
      <c r="V137" s="53">
        <v>0</v>
      </c>
      <c r="W137" s="53">
        <v>0.95583815028901742</v>
      </c>
      <c r="X137" s="53">
        <v>0</v>
      </c>
      <c r="Y137" s="53">
        <v>0</v>
      </c>
      <c r="Z137" s="63">
        <f t="shared" si="79"/>
        <v>0.35384111920150535</v>
      </c>
      <c r="AA137" s="53">
        <v>0</v>
      </c>
      <c r="AB137" s="53">
        <v>0</v>
      </c>
      <c r="AC137" s="53">
        <v>1</v>
      </c>
      <c r="AD137" s="55">
        <f t="shared" si="80"/>
        <v>0.64615888079849471</v>
      </c>
      <c r="AE137" s="56"/>
    </row>
    <row r="138" spans="1:31" s="29" customFormat="1" ht="20.100000000000001" customHeight="1" x14ac:dyDescent="0.3">
      <c r="A138" s="21"/>
      <c r="B138" s="57">
        <v>952</v>
      </c>
      <c r="C138" s="58">
        <v>9</v>
      </c>
      <c r="D138" s="59" t="s">
        <v>150</v>
      </c>
      <c r="E138" s="49">
        <v>791</v>
      </c>
      <c r="F138" s="49">
        <v>0</v>
      </c>
      <c r="G138" s="49">
        <v>479</v>
      </c>
      <c r="H138" s="49">
        <v>670</v>
      </c>
      <c r="I138" s="49">
        <v>870</v>
      </c>
      <c r="J138" s="61"/>
      <c r="K138" s="51">
        <v>226.88759925677164</v>
      </c>
      <c r="L138" s="62">
        <f t="shared" si="76"/>
        <v>260.79034397330076</v>
      </c>
      <c r="M138" s="61"/>
      <c r="N138" s="51">
        <v>101.33007940541731</v>
      </c>
      <c r="O138" s="62">
        <f t="shared" si="77"/>
        <v>116.47135563841069</v>
      </c>
      <c r="P138" s="61">
        <v>6</v>
      </c>
      <c r="Q138" s="51">
        <v>125.55751985135433</v>
      </c>
      <c r="R138" s="62">
        <f t="shared" si="78"/>
        <v>144.31898833489004</v>
      </c>
      <c r="S138" s="61"/>
      <c r="T138" s="53">
        <v>3.641564303168527E-2</v>
      </c>
      <c r="U138" s="53">
        <v>5.26990606474795E-2</v>
      </c>
      <c r="V138" s="53">
        <v>8.881864154069578E-3</v>
      </c>
      <c r="W138" s="154">
        <v>0.9020034321667656</v>
      </c>
      <c r="X138" s="154">
        <v>0</v>
      </c>
      <c r="Y138" s="154">
        <v>0</v>
      </c>
      <c r="Z138" s="63">
        <f t="shared" si="79"/>
        <v>0.4466091568571835</v>
      </c>
      <c r="AA138" s="53">
        <v>0</v>
      </c>
      <c r="AB138" s="53">
        <v>0</v>
      </c>
      <c r="AC138" s="53">
        <v>1</v>
      </c>
      <c r="AD138" s="55">
        <f t="shared" si="80"/>
        <v>0.5533908431428165</v>
      </c>
      <c r="AE138" s="56"/>
    </row>
    <row r="139" spans="1:31" s="4" customFormat="1" ht="16.8" thickBot="1" x14ac:dyDescent="0.35">
      <c r="B139" s="67"/>
      <c r="C139" s="68"/>
      <c r="D139" s="140" t="s">
        <v>132</v>
      </c>
      <c r="E139" s="141">
        <f>SUM(E121:E138)</f>
        <v>51955</v>
      </c>
      <c r="F139" s="141">
        <f>SUM(F121:F138)</f>
        <v>223</v>
      </c>
      <c r="G139" s="141">
        <f>SUM(G121:G138)</f>
        <v>20830</v>
      </c>
      <c r="H139" s="141">
        <f>SUM(H121:H138)</f>
        <v>67094</v>
      </c>
      <c r="I139" s="141">
        <f>SUM(I121:I138)</f>
        <v>75775</v>
      </c>
      <c r="J139" s="141"/>
      <c r="K139" s="142">
        <f>SUM(K121:K138)</f>
        <v>31627.684898398762</v>
      </c>
      <c r="L139" s="143">
        <f t="shared" ref="L139" si="81">K139*1000/I139</f>
        <v>417.38944108741356</v>
      </c>
      <c r="M139" s="144"/>
      <c r="N139" s="145">
        <f>SUM(N121:N138)</f>
        <v>9887.2938258329305</v>
      </c>
      <c r="O139" s="146">
        <f t="shared" ref="O139" si="82">N139*1000/I139</f>
        <v>130.48226757945142</v>
      </c>
      <c r="P139" s="147"/>
      <c r="Q139" s="145">
        <f>SUM(Q121:Q138)</f>
        <v>21740.391072565828</v>
      </c>
      <c r="R139" s="148">
        <f t="shared" ref="R139" si="83">Q139*1000/I139</f>
        <v>286.90717350796211</v>
      </c>
      <c r="S139" s="149"/>
      <c r="T139" s="150"/>
      <c r="U139" s="150"/>
      <c r="V139" s="150"/>
      <c r="W139" s="206" t="s">
        <v>133</v>
      </c>
      <c r="X139" s="206"/>
      <c r="Y139" s="206"/>
      <c r="Z139" s="44">
        <f t="shared" ref="Z139" si="84">N139/K139</f>
        <v>0.31261516160904657</v>
      </c>
      <c r="AA139" s="150"/>
      <c r="AB139" s="150"/>
      <c r="AC139" s="150"/>
      <c r="AD139" s="151">
        <f t="shared" si="80"/>
        <v>0.68738483839095332</v>
      </c>
    </row>
    <row r="140" spans="1:31" ht="16.8" thickBot="1" x14ac:dyDescent="0.35">
      <c r="B140" s="69"/>
    </row>
    <row r="141" spans="1:31" s="4" customFormat="1" ht="16.8" thickBot="1" x14ac:dyDescent="0.35">
      <c r="B141" s="71"/>
      <c r="C141" s="72"/>
      <c r="D141" s="73" t="s">
        <v>119</v>
      </c>
      <c r="E141" s="74">
        <f>E139+E118+E107+E77+E69+E54+E35+E24+E14</f>
        <v>3909158</v>
      </c>
      <c r="F141" s="74">
        <f>F139+F118+F107+F77+F69+F54+F35+F24+F14</f>
        <v>1512311</v>
      </c>
      <c r="G141" s="74">
        <f>G139+G118+G107+G77+G69+G54+G35+G24+G14</f>
        <v>112339</v>
      </c>
      <c r="H141" s="74">
        <f>H139+H118+H107+H77+H69+H54+H35+H24+H14</f>
        <v>13576374</v>
      </c>
      <c r="I141" s="74">
        <f>I139+I118+I107+I77+I69+I54+I35+I24+I14</f>
        <v>13623191</v>
      </c>
      <c r="J141" s="75"/>
      <c r="K141" s="74">
        <f>K139+K118+K107+K77+K69+K54+K35+K24+K14</f>
        <v>5061340.0536516812</v>
      </c>
      <c r="L141" s="152">
        <f>K141*1000/I141</f>
        <v>371.52382680766061</v>
      </c>
      <c r="M141" s="77"/>
      <c r="N141" s="74">
        <f>N139+N118+N107+N77+N69+N54+N35+N24+N14</f>
        <v>2507202.67032832</v>
      </c>
      <c r="O141" s="152">
        <f t="shared" ref="O141" si="85">N141*1000/I141</f>
        <v>184.03930990384853</v>
      </c>
      <c r="P141" s="78"/>
      <c r="Q141" s="74">
        <f>Q139+Q118+Q107+Q77+Q69+Q54+Q35+Q24+Q14</f>
        <v>2554137.3833233612</v>
      </c>
      <c r="R141" s="152">
        <v>178.67790361213798</v>
      </c>
      <c r="S141" s="79"/>
      <c r="T141" s="80">
        <v>3.1075824039270325E-2</v>
      </c>
      <c r="U141" s="80">
        <v>5.0092711259387161E-3</v>
      </c>
      <c r="V141" s="80">
        <v>8.9419571407174922E-2</v>
      </c>
      <c r="W141" s="80">
        <v>0.42940378108555222</v>
      </c>
      <c r="X141" s="80">
        <v>0.43834119563190799</v>
      </c>
      <c r="Y141" s="80">
        <v>6.7503567101561794E-3</v>
      </c>
      <c r="Z141" s="81">
        <f>N141/K141</f>
        <v>0.49536341043107956</v>
      </c>
      <c r="AA141" s="80">
        <v>5.4589566255626013E-2</v>
      </c>
      <c r="AB141" s="80">
        <v>1.2706543741658187E-3</v>
      </c>
      <c r="AC141" s="80">
        <v>0.94413977937020843</v>
      </c>
      <c r="AD141" s="82">
        <f>Q141/K141</f>
        <v>0.50463658956892044</v>
      </c>
    </row>
    <row r="142" spans="1:31" x14ac:dyDescent="0.3">
      <c r="B142" s="69"/>
      <c r="D142" s="83"/>
      <c r="G142" s="84"/>
      <c r="H142" s="84"/>
      <c r="L142" s="21"/>
      <c r="M142" s="21"/>
      <c r="N142" s="21"/>
      <c r="O142" s="21"/>
      <c r="P142" s="85"/>
      <c r="Q142" s="21"/>
      <c r="W142" s="17"/>
    </row>
    <row r="143" spans="1:31" x14ac:dyDescent="0.3">
      <c r="D143" s="87" t="s">
        <v>120</v>
      </c>
      <c r="E143" s="84"/>
      <c r="F143" s="88"/>
      <c r="G143" s="88"/>
      <c r="H143" s="84"/>
      <c r="I143" s="84"/>
      <c r="J143" s="84"/>
      <c r="K143" s="89"/>
      <c r="L143" s="89"/>
    </row>
    <row r="144" spans="1:31" ht="46.5" customHeight="1" x14ac:dyDescent="0.3">
      <c r="D144" s="167" t="s">
        <v>121</v>
      </c>
      <c r="E144" s="167"/>
      <c r="F144" s="167"/>
      <c r="G144" s="167"/>
      <c r="H144" s="167"/>
      <c r="I144" s="167"/>
      <c r="J144" s="167"/>
      <c r="K144" s="167"/>
      <c r="L144" s="167"/>
    </row>
    <row r="145" spans="4:12" ht="32.700000000000003" customHeight="1" x14ac:dyDescent="0.3">
      <c r="D145" s="167" t="s">
        <v>122</v>
      </c>
      <c r="E145" s="167"/>
      <c r="F145" s="167"/>
      <c r="G145" s="167"/>
      <c r="H145" s="167"/>
      <c r="I145" s="167"/>
      <c r="J145" s="167"/>
      <c r="K145" s="167"/>
      <c r="L145" s="167"/>
    </row>
    <row r="146" spans="4:12" ht="19.95" customHeight="1" x14ac:dyDescent="0.3">
      <c r="D146" s="167" t="s">
        <v>123</v>
      </c>
      <c r="E146" s="167"/>
      <c r="F146" s="167"/>
      <c r="G146" s="167"/>
      <c r="H146" s="167"/>
      <c r="I146" s="167"/>
      <c r="J146" s="167"/>
      <c r="K146" s="167"/>
      <c r="L146" s="167"/>
    </row>
    <row r="147" spans="4:12" x14ac:dyDescent="0.3">
      <c r="D147" s="167" t="s">
        <v>124</v>
      </c>
      <c r="E147" s="167"/>
      <c r="F147" s="167"/>
      <c r="G147" s="167"/>
      <c r="H147" s="167"/>
      <c r="I147" s="167"/>
      <c r="J147" s="167"/>
      <c r="K147" s="167"/>
      <c r="L147" s="167"/>
    </row>
    <row r="148" spans="4:12" ht="34.5" customHeight="1" x14ac:dyDescent="0.3">
      <c r="D148" s="167" t="s">
        <v>125</v>
      </c>
      <c r="E148" s="167"/>
      <c r="F148" s="167"/>
      <c r="G148" s="167"/>
      <c r="H148" s="167"/>
      <c r="I148" s="167"/>
      <c r="J148" s="167"/>
      <c r="K148" s="167"/>
      <c r="L148" s="167"/>
    </row>
    <row r="149" spans="4:12" ht="42" customHeight="1" x14ac:dyDescent="0.3">
      <c r="D149" s="167" t="s">
        <v>126</v>
      </c>
      <c r="E149" s="167"/>
      <c r="F149" s="167"/>
      <c r="G149" s="167"/>
      <c r="H149" s="167"/>
      <c r="I149" s="167"/>
      <c r="J149" s="167"/>
      <c r="K149" s="167"/>
      <c r="L149" s="167"/>
    </row>
    <row r="150" spans="4:12" x14ac:dyDescent="0.3">
      <c r="D150" s="90"/>
      <c r="E150" s="90"/>
      <c r="F150" s="90"/>
      <c r="G150" s="90"/>
      <c r="H150" s="90"/>
      <c r="I150" s="90"/>
      <c r="J150" s="90"/>
      <c r="K150" s="90"/>
      <c r="L150" s="90"/>
    </row>
    <row r="151" spans="4:12" x14ac:dyDescent="0.3">
      <c r="G151" s="84" t="s">
        <v>127</v>
      </c>
      <c r="H151" s="84"/>
      <c r="K151" s="21"/>
      <c r="L151" s="21"/>
    </row>
    <row r="152" spans="4:12" x14ac:dyDescent="0.3">
      <c r="D152" s="91" t="s">
        <v>128</v>
      </c>
      <c r="K152" s="21"/>
      <c r="L152" s="21"/>
    </row>
    <row r="153" spans="4:12" ht="33" customHeight="1" x14ac:dyDescent="0.3">
      <c r="D153" s="185" t="s">
        <v>129</v>
      </c>
      <c r="E153" s="185"/>
      <c r="F153" s="185"/>
      <c r="G153" s="185"/>
      <c r="H153" s="185"/>
      <c r="I153" s="185"/>
      <c r="J153" s="185"/>
      <c r="K153" s="185"/>
      <c r="L153" s="185"/>
    </row>
    <row r="154" spans="4:12" x14ac:dyDescent="0.3">
      <c r="D154" s="184" t="s">
        <v>130</v>
      </c>
      <c r="E154" s="184"/>
      <c r="F154" s="184"/>
      <c r="G154" s="184"/>
      <c r="H154" s="184"/>
      <c r="I154" s="184"/>
      <c r="J154" s="184"/>
      <c r="K154" s="184"/>
      <c r="L154" s="184"/>
    </row>
  </sheetData>
  <sheetProtection algorithmName="SHA-512" hashValue="KV8Etw68AXZlK21TKCwONhWNK2vl99s7IWAgbUD6y58G4jqT0s4uXrOasNw1jT1ezx9dKcLz1d5EyRPHZRbLeQ==" saltValue="MtuTSEZALr2BxAxDfubTZw==" spinCount="100000" sheet="1" objects="1" scenarios="1"/>
  <mergeCells count="43">
    <mergeCell ref="D154:L154"/>
    <mergeCell ref="D145:L145"/>
    <mergeCell ref="D146:L146"/>
    <mergeCell ref="D147:L147"/>
    <mergeCell ref="D148:L148"/>
    <mergeCell ref="D149:L149"/>
    <mergeCell ref="D153:L153"/>
    <mergeCell ref="D27:AD27"/>
    <mergeCell ref="W35:Y35"/>
    <mergeCell ref="D144:L144"/>
    <mergeCell ref="W54:Y54"/>
    <mergeCell ref="D57:AD57"/>
    <mergeCell ref="W69:Y69"/>
    <mergeCell ref="D72:AD72"/>
    <mergeCell ref="W77:Y77"/>
    <mergeCell ref="D80:AD80"/>
    <mergeCell ref="W107:Y107"/>
    <mergeCell ref="D110:AD110"/>
    <mergeCell ref="W118:Y118"/>
    <mergeCell ref="D121:AD121"/>
    <mergeCell ref="W139:Y139"/>
    <mergeCell ref="D38:AD38"/>
    <mergeCell ref="Q4:R5"/>
    <mergeCell ref="S4:S5"/>
    <mergeCell ref="T4:Z4"/>
    <mergeCell ref="AA4:AD4"/>
    <mergeCell ref="W24:Y24"/>
    <mergeCell ref="W14:Y14"/>
    <mergeCell ref="D17:AD17"/>
    <mergeCell ref="D7:AD7"/>
    <mergeCell ref="G4:G5"/>
    <mergeCell ref="H4:H5"/>
    <mergeCell ref="I4:I5"/>
    <mergeCell ref="J4:J5"/>
    <mergeCell ref="K4:L5"/>
    <mergeCell ref="N4:O5"/>
    <mergeCell ref="F4:F5"/>
    <mergeCell ref="P4:P5"/>
    <mergeCell ref="A1:E1"/>
    <mergeCell ref="B4:B5"/>
    <mergeCell ref="C4:C5"/>
    <mergeCell ref="D4:D5"/>
    <mergeCell ref="E4:E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Diversion Rates (Alphabetical)</vt:lpstr>
      <vt:lpstr>Residential Diversion Rate</vt:lpstr>
      <vt:lpstr>Municipal Grouping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2021-07-29T17:15:19Z</dcterms:created>
  <dcterms:modified xsi:type="dcterms:W3CDTF">2022-01-13T16:19:16Z</dcterms:modified>
</cp:coreProperties>
</file>