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filterPrivacy="1" defaultThemeVersion="124226"/>
  <xr:revisionPtr revIDLastSave="0" documentId="13_ncr:1_{AE2060E3-3804-4044-9246-80A11DE6A6AF}" xr6:coauthVersionLast="47" xr6:coauthVersionMax="47" xr10:uidLastSave="{00000000-0000-0000-0000-000000000000}"/>
  <workbookProtection workbookAlgorithmName="SHA-512" workbookHashValue="k/aoiUpgB36hkB6FFImDvKzNptfYeW5gKNjqOuIFXhf5//W0N+mzjVNKd9yQj6ls8aOEzo5wpvJcQFZm9FAXsg==" workbookSaltValue="uM25PDVWr34pfhLCgo03zw==" workbookSpinCount="100000" lockStructure="1"/>
  <bookViews>
    <workbookView xWindow="28680" yWindow="-120" windowWidth="29040" windowHeight="15840" xr2:uid="{00000000-000D-0000-FFFF-FFFF00000000}"/>
  </bookViews>
  <sheets>
    <sheet name="Alphabetical" sheetId="2" r:id="rId1"/>
    <sheet name="2" sheetId="14" r:id="rId2"/>
    <sheet name="3" sheetId="15" r:id="rId3"/>
  </sheets>
  <definedNames>
    <definedName name="_xlnm._FilterDatabase" localSheetId="1" hidden="1">'2'!$B$6:$AD$6</definedName>
    <definedName name="_xlnm._FilterDatabase" localSheetId="2" hidden="1">'3'!$B$6:$AD$6</definedName>
    <definedName name="_xlnm._FilterDatabase" localSheetId="0" hidden="1">Alphabetical!$B$6:$AD$112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8" i="15" l="1"/>
  <c r="L148" i="15"/>
  <c r="Q148" i="15"/>
  <c r="N148" i="15"/>
  <c r="K148" i="15"/>
  <c r="Z148" i="15"/>
  <c r="AD148" i="15"/>
  <c r="F148" i="15"/>
  <c r="G148" i="15"/>
  <c r="H148" i="15"/>
  <c r="I148" i="15"/>
  <c r="E148" i="15"/>
  <c r="E146" i="15"/>
  <c r="Q146" i="15"/>
  <c r="K146" i="15"/>
  <c r="AD146" i="15"/>
  <c r="N146" i="15"/>
  <c r="Z146" i="15"/>
  <c r="I146" i="15"/>
  <c r="R146" i="15"/>
  <c r="O146" i="15"/>
  <c r="L146" i="15"/>
  <c r="H146" i="15"/>
  <c r="G146" i="15"/>
  <c r="F146" i="15"/>
  <c r="Q127" i="15"/>
  <c r="N127" i="15"/>
  <c r="K127" i="15"/>
  <c r="I127" i="15"/>
  <c r="H127" i="15"/>
  <c r="G127" i="15"/>
  <c r="F127" i="15"/>
  <c r="E127" i="15"/>
  <c r="AD127" i="15"/>
  <c r="Z127" i="15"/>
  <c r="R127" i="15"/>
  <c r="O127" i="15"/>
  <c r="L127" i="15"/>
  <c r="Q116" i="15"/>
  <c r="N116" i="15"/>
  <c r="K116" i="15"/>
  <c r="I116" i="15"/>
  <c r="H116" i="15"/>
  <c r="G116" i="15"/>
  <c r="F116" i="15"/>
  <c r="E116" i="15"/>
  <c r="AD116" i="15"/>
  <c r="Z116" i="15"/>
  <c r="R116" i="15"/>
  <c r="O116" i="15"/>
  <c r="L116" i="15"/>
  <c r="Q81" i="15"/>
  <c r="N81" i="15"/>
  <c r="K81" i="15"/>
  <c r="I81" i="15"/>
  <c r="H81" i="15"/>
  <c r="G81" i="15"/>
  <c r="F81" i="15"/>
  <c r="E81" i="15"/>
  <c r="AD81" i="15"/>
  <c r="Z81" i="15"/>
  <c r="R81" i="15"/>
  <c r="O81" i="15"/>
  <c r="L81" i="15"/>
  <c r="L71" i="15"/>
  <c r="F71" i="15"/>
  <c r="Q71" i="15"/>
  <c r="N71" i="15"/>
  <c r="K71" i="15"/>
  <c r="I71" i="15"/>
  <c r="H71" i="15"/>
  <c r="G71" i="15"/>
  <c r="E71" i="15"/>
  <c r="AD71" i="15"/>
  <c r="Z71" i="15"/>
  <c r="R71" i="15"/>
  <c r="O71" i="15"/>
  <c r="E54" i="15"/>
  <c r="Q54" i="15"/>
  <c r="K54" i="15"/>
  <c r="AD54" i="15"/>
  <c r="N54" i="15"/>
  <c r="Z54" i="15"/>
  <c r="I54" i="15"/>
  <c r="R54" i="15"/>
  <c r="O54" i="15"/>
  <c r="L54" i="15"/>
  <c r="H54" i="15"/>
  <c r="G54" i="15"/>
  <c r="F54" i="15"/>
  <c r="E35" i="15"/>
  <c r="Q35" i="15"/>
  <c r="K35" i="15"/>
  <c r="AD35" i="15"/>
  <c r="N35" i="15"/>
  <c r="Z35" i="15"/>
  <c r="I35" i="15"/>
  <c r="R35" i="15"/>
  <c r="O35" i="15"/>
  <c r="L35" i="15"/>
  <c r="H35" i="15"/>
  <c r="G35" i="15"/>
  <c r="F35" i="15"/>
  <c r="E24" i="15"/>
  <c r="Q24" i="15"/>
  <c r="K24" i="15"/>
  <c r="AD24" i="15"/>
  <c r="N24" i="15"/>
  <c r="Z24" i="15"/>
  <c r="I24" i="15"/>
  <c r="R24" i="15"/>
  <c r="H24" i="15"/>
  <c r="O24" i="15"/>
  <c r="L24" i="15"/>
  <c r="G24" i="15"/>
  <c r="F24" i="15"/>
  <c r="L28" i="15"/>
  <c r="O28" i="15"/>
  <c r="R28" i="15"/>
  <c r="Z28" i="15"/>
  <c r="AD28" i="15"/>
  <c r="L29" i="15"/>
  <c r="O29" i="15"/>
  <c r="R29" i="15"/>
  <c r="Z29" i="15"/>
  <c r="AD29" i="15"/>
  <c r="L30" i="15"/>
  <c r="O30" i="15"/>
  <c r="R30" i="15"/>
  <c r="Z30" i="15"/>
  <c r="AD30" i="15"/>
  <c r="L31" i="15"/>
  <c r="O31" i="15"/>
  <c r="R31" i="15"/>
  <c r="Z31" i="15"/>
  <c r="AD31" i="15"/>
  <c r="N14" i="15"/>
  <c r="K14" i="15"/>
  <c r="Z14" i="15"/>
  <c r="E14" i="15"/>
  <c r="Q14" i="15"/>
  <c r="AD14" i="15"/>
  <c r="I14" i="15"/>
  <c r="R14" i="15"/>
  <c r="O14" i="15"/>
  <c r="L14" i="15"/>
  <c r="H14" i="15"/>
  <c r="G14" i="15"/>
  <c r="F14" i="15"/>
  <c r="AD11" i="15"/>
  <c r="Z11" i="15"/>
  <c r="R11" i="15"/>
  <c r="O11" i="15"/>
  <c r="L11" i="15"/>
  <c r="AD105" i="15"/>
  <c r="Z105" i="15"/>
  <c r="R105" i="15"/>
  <c r="O105" i="15"/>
  <c r="L105" i="15"/>
  <c r="AD40" i="15"/>
  <c r="Z40" i="15"/>
  <c r="R40" i="15"/>
  <c r="O40" i="15"/>
  <c r="L40" i="15"/>
  <c r="AD20" i="15"/>
  <c r="Z20" i="15"/>
  <c r="R20" i="15"/>
  <c r="O20" i="15"/>
  <c r="L20" i="15"/>
  <c r="AD145" i="15"/>
  <c r="Z145" i="15"/>
  <c r="R145" i="15"/>
  <c r="O145" i="15"/>
  <c r="L145" i="15"/>
  <c r="AD9" i="15"/>
  <c r="Z9" i="15"/>
  <c r="R9" i="15"/>
  <c r="O9" i="15"/>
  <c r="L9" i="15"/>
  <c r="AD76" i="15"/>
  <c r="Z76" i="15"/>
  <c r="R76" i="15"/>
  <c r="O76" i="15"/>
  <c r="L76" i="15"/>
  <c r="AD32" i="15"/>
  <c r="Z32" i="15"/>
  <c r="R32" i="15"/>
  <c r="O32" i="15"/>
  <c r="L32" i="15"/>
  <c r="AD99" i="15"/>
  <c r="Z99" i="15"/>
  <c r="R99" i="15"/>
  <c r="O99" i="15"/>
  <c r="L99" i="15"/>
  <c r="AD87" i="15"/>
  <c r="Z87" i="15"/>
  <c r="R87" i="15"/>
  <c r="O87" i="15"/>
  <c r="L87" i="15"/>
  <c r="AD70" i="15"/>
  <c r="Z70" i="15"/>
  <c r="R70" i="15"/>
  <c r="O70" i="15"/>
  <c r="L70" i="15"/>
  <c r="AD58" i="15"/>
  <c r="Z58" i="15"/>
  <c r="R58" i="15"/>
  <c r="O58" i="15"/>
  <c r="L58" i="15"/>
  <c r="AD134" i="15"/>
  <c r="Z134" i="15"/>
  <c r="R134" i="15"/>
  <c r="O134" i="15"/>
  <c r="L134" i="15"/>
  <c r="AD65" i="15"/>
  <c r="Z65" i="15"/>
  <c r="R65" i="15"/>
  <c r="O65" i="15"/>
  <c r="L65" i="15"/>
  <c r="AD95" i="15"/>
  <c r="Z95" i="15"/>
  <c r="R95" i="15"/>
  <c r="O95" i="15"/>
  <c r="L95" i="15"/>
  <c r="AD94" i="15"/>
  <c r="Z94" i="15"/>
  <c r="R94" i="15"/>
  <c r="O94" i="15"/>
  <c r="L94" i="15"/>
  <c r="AD80" i="15"/>
  <c r="Z80" i="15"/>
  <c r="R80" i="15"/>
  <c r="O80" i="15"/>
  <c r="L80" i="15"/>
  <c r="AD21" i="15"/>
  <c r="Z21" i="15"/>
  <c r="R21" i="15"/>
  <c r="O21" i="15"/>
  <c r="L21" i="15"/>
  <c r="AD67" i="15"/>
  <c r="Z67" i="15"/>
  <c r="R67" i="15"/>
  <c r="O67" i="15"/>
  <c r="L67" i="15"/>
  <c r="AD42" i="15"/>
  <c r="Z42" i="15"/>
  <c r="R42" i="15"/>
  <c r="O42" i="15"/>
  <c r="L42" i="15"/>
  <c r="AD77" i="15"/>
  <c r="Z77" i="15"/>
  <c r="R77" i="15"/>
  <c r="O77" i="15"/>
  <c r="L77" i="15"/>
  <c r="AD64" i="15"/>
  <c r="Z64" i="15"/>
  <c r="R64" i="15"/>
  <c r="O64" i="15"/>
  <c r="L64" i="15"/>
  <c r="AD69" i="15"/>
  <c r="Z69" i="15"/>
  <c r="R69" i="15"/>
  <c r="O69" i="15"/>
  <c r="L69" i="15"/>
  <c r="AD43" i="15"/>
  <c r="Z43" i="15"/>
  <c r="R43" i="15"/>
  <c r="O43" i="15"/>
  <c r="L43" i="15"/>
  <c r="AD34" i="15"/>
  <c r="Z34" i="15"/>
  <c r="R34" i="15"/>
  <c r="O34" i="15"/>
  <c r="L34" i="15"/>
  <c r="AD122" i="15"/>
  <c r="Z122" i="15"/>
  <c r="R122" i="15"/>
  <c r="O122" i="15"/>
  <c r="L122" i="15"/>
  <c r="AD13" i="15"/>
  <c r="Z13" i="15"/>
  <c r="R13" i="15"/>
  <c r="O13" i="15"/>
  <c r="L13" i="15"/>
  <c r="AD53" i="15"/>
  <c r="Z53" i="15"/>
  <c r="R53" i="15"/>
  <c r="O53" i="15"/>
  <c r="L53" i="15"/>
  <c r="AD59" i="15"/>
  <c r="Z59" i="15"/>
  <c r="R59" i="15"/>
  <c r="O59" i="15"/>
  <c r="L59" i="15"/>
  <c r="AD23" i="15"/>
  <c r="Z23" i="15"/>
  <c r="R23" i="15"/>
  <c r="O23" i="15"/>
  <c r="L23" i="15"/>
  <c r="AD91" i="15"/>
  <c r="Z91" i="15"/>
  <c r="R91" i="15"/>
  <c r="O91" i="15"/>
  <c r="L91" i="15"/>
  <c r="AD60" i="15"/>
  <c r="Z60" i="15"/>
  <c r="R60" i="15"/>
  <c r="O60" i="15"/>
  <c r="L60" i="15"/>
  <c r="AD85" i="15"/>
  <c r="Z85" i="15"/>
  <c r="R85" i="15"/>
  <c r="O85" i="15"/>
  <c r="L85" i="15"/>
  <c r="AD126" i="15"/>
  <c r="Z126" i="15"/>
  <c r="R126" i="15"/>
  <c r="O126" i="15"/>
  <c r="L126" i="15"/>
  <c r="AD39" i="15"/>
  <c r="Z39" i="15"/>
  <c r="R39" i="15"/>
  <c r="O39" i="15"/>
  <c r="L39" i="15"/>
  <c r="AD101" i="15"/>
  <c r="Z101" i="15"/>
  <c r="R101" i="15"/>
  <c r="O101" i="15"/>
  <c r="L101" i="15"/>
  <c r="AD90" i="15"/>
  <c r="Z90" i="15"/>
  <c r="R90" i="15"/>
  <c r="O90" i="15"/>
  <c r="L90" i="15"/>
  <c r="AD143" i="15"/>
  <c r="Z143" i="15"/>
  <c r="R143" i="15"/>
  <c r="O143" i="15"/>
  <c r="L143" i="15"/>
  <c r="AD96" i="15"/>
  <c r="Z96" i="15"/>
  <c r="R96" i="15"/>
  <c r="O96" i="15"/>
  <c r="L96" i="15"/>
  <c r="AD45" i="15"/>
  <c r="Z45" i="15"/>
  <c r="R45" i="15"/>
  <c r="O45" i="15"/>
  <c r="L45" i="15"/>
  <c r="AD41" i="15"/>
  <c r="Z41" i="15"/>
  <c r="R41" i="15"/>
  <c r="O41" i="15"/>
  <c r="L41" i="15"/>
  <c r="AD22" i="15"/>
  <c r="Z22" i="15"/>
  <c r="R22" i="15"/>
  <c r="O22" i="15"/>
  <c r="L22" i="15"/>
  <c r="AD44" i="15"/>
  <c r="Z44" i="15"/>
  <c r="R44" i="15"/>
  <c r="O44" i="15"/>
  <c r="L44" i="15"/>
  <c r="AD112" i="15"/>
  <c r="Z112" i="15"/>
  <c r="R112" i="15"/>
  <c r="O112" i="15"/>
  <c r="L112" i="15"/>
  <c r="AD138" i="15"/>
  <c r="Z138" i="15"/>
  <c r="R138" i="15"/>
  <c r="O138" i="15"/>
  <c r="L138" i="15"/>
  <c r="AD93" i="15"/>
  <c r="Z93" i="15"/>
  <c r="R93" i="15"/>
  <c r="O93" i="15"/>
  <c r="L93" i="15"/>
  <c r="AD68" i="15"/>
  <c r="Z68" i="15"/>
  <c r="R68" i="15"/>
  <c r="O68" i="15"/>
  <c r="L68" i="15"/>
  <c r="AD79" i="15"/>
  <c r="Z79" i="15"/>
  <c r="R79" i="15"/>
  <c r="O79" i="15"/>
  <c r="L79" i="15"/>
  <c r="AD10" i="15"/>
  <c r="Z10" i="15"/>
  <c r="R10" i="15"/>
  <c r="O10" i="15"/>
  <c r="L10" i="15"/>
  <c r="AD144" i="15"/>
  <c r="Z144" i="15"/>
  <c r="R144" i="15"/>
  <c r="O144" i="15"/>
  <c r="L144" i="15"/>
  <c r="AD108" i="15"/>
  <c r="Z108" i="15"/>
  <c r="R108" i="15"/>
  <c r="O108" i="15"/>
  <c r="L108" i="15"/>
  <c r="AD75" i="15"/>
  <c r="Z75" i="15"/>
  <c r="R75" i="15"/>
  <c r="O75" i="15"/>
  <c r="L75" i="15"/>
  <c r="AD49" i="15"/>
  <c r="Z49" i="15"/>
  <c r="R49" i="15"/>
  <c r="O49" i="15"/>
  <c r="L49" i="15"/>
  <c r="AD141" i="15"/>
  <c r="Z141" i="15"/>
  <c r="R141" i="15"/>
  <c r="O141" i="15"/>
  <c r="L141" i="15"/>
  <c r="AD51" i="15"/>
  <c r="Z51" i="15"/>
  <c r="R51" i="15"/>
  <c r="O51" i="15"/>
  <c r="L51" i="15"/>
  <c r="AD125" i="15"/>
  <c r="Z125" i="15"/>
  <c r="R125" i="15"/>
  <c r="O125" i="15"/>
  <c r="L125" i="15"/>
  <c r="AD135" i="15"/>
  <c r="Z135" i="15"/>
  <c r="R135" i="15"/>
  <c r="O135" i="15"/>
  <c r="L135" i="15"/>
  <c r="AD92" i="15"/>
  <c r="Z92" i="15"/>
  <c r="R92" i="15"/>
  <c r="O92" i="15"/>
  <c r="L92" i="15"/>
  <c r="AD140" i="15"/>
  <c r="Z140" i="15"/>
  <c r="R140" i="15"/>
  <c r="O140" i="15"/>
  <c r="L140" i="15"/>
  <c r="AD62" i="15"/>
  <c r="Z62" i="15"/>
  <c r="R62" i="15"/>
  <c r="O62" i="15"/>
  <c r="L62" i="15"/>
  <c r="AD12" i="15"/>
  <c r="Z12" i="15"/>
  <c r="R12" i="15"/>
  <c r="O12" i="15"/>
  <c r="L12" i="15"/>
  <c r="AD8" i="15"/>
  <c r="Z8" i="15"/>
  <c r="R8" i="15"/>
  <c r="O8" i="15"/>
  <c r="L8" i="15"/>
  <c r="AD110" i="15"/>
  <c r="Z110" i="15"/>
  <c r="R110" i="15"/>
  <c r="O110" i="15"/>
  <c r="L110" i="15"/>
  <c r="AD103" i="15"/>
  <c r="Z103" i="15"/>
  <c r="R103" i="15"/>
  <c r="O103" i="15"/>
  <c r="L103" i="15"/>
  <c r="AD46" i="15"/>
  <c r="Z46" i="15"/>
  <c r="R46" i="15"/>
  <c r="O46" i="15"/>
  <c r="L46" i="15"/>
  <c r="AD100" i="15"/>
  <c r="Z100" i="15"/>
  <c r="R100" i="15"/>
  <c r="O100" i="15"/>
  <c r="L100" i="15"/>
  <c r="AD139" i="15"/>
  <c r="Z139" i="15"/>
  <c r="R139" i="15"/>
  <c r="O139" i="15"/>
  <c r="L139" i="15"/>
  <c r="AD120" i="15"/>
  <c r="Z120" i="15"/>
  <c r="R120" i="15"/>
  <c r="O120" i="15"/>
  <c r="L120" i="15"/>
  <c r="AD88" i="15"/>
  <c r="Z88" i="15"/>
  <c r="R88" i="15"/>
  <c r="O88" i="15"/>
  <c r="L88" i="15"/>
  <c r="AD133" i="15"/>
  <c r="Z133" i="15"/>
  <c r="R133" i="15"/>
  <c r="O133" i="15"/>
  <c r="L133" i="15"/>
  <c r="AD19" i="15"/>
  <c r="Z19" i="15"/>
  <c r="R19" i="15"/>
  <c r="O19" i="15"/>
  <c r="L19" i="15"/>
  <c r="AD78" i="15"/>
  <c r="Z78" i="15"/>
  <c r="R78" i="15"/>
  <c r="O78" i="15"/>
  <c r="L78" i="15"/>
  <c r="AD124" i="15"/>
  <c r="Z124" i="15"/>
  <c r="R124" i="15"/>
  <c r="O124" i="15"/>
  <c r="L124" i="15"/>
  <c r="AD131" i="15"/>
  <c r="Z131" i="15"/>
  <c r="R131" i="15"/>
  <c r="O131" i="15"/>
  <c r="L131" i="15"/>
  <c r="AD18" i="15"/>
  <c r="Z18" i="15"/>
  <c r="R18" i="15"/>
  <c r="O18" i="15"/>
  <c r="L18" i="15"/>
  <c r="AD52" i="15"/>
  <c r="Z52" i="15"/>
  <c r="R52" i="15"/>
  <c r="O52" i="15"/>
  <c r="L52" i="15"/>
  <c r="AD109" i="15"/>
  <c r="Z109" i="15"/>
  <c r="R109" i="15"/>
  <c r="O109" i="15"/>
  <c r="L109" i="15"/>
  <c r="AD111" i="15"/>
  <c r="Z111" i="15"/>
  <c r="R111" i="15"/>
  <c r="O111" i="15"/>
  <c r="L111" i="15"/>
  <c r="AD63" i="15"/>
  <c r="Z63" i="15"/>
  <c r="R63" i="15"/>
  <c r="O63" i="15"/>
  <c r="L63" i="15"/>
  <c r="AD98" i="15"/>
  <c r="Z98" i="15"/>
  <c r="R98" i="15"/>
  <c r="O98" i="15"/>
  <c r="L98" i="15"/>
  <c r="AD114" i="15"/>
  <c r="Z114" i="15"/>
  <c r="R114" i="15"/>
  <c r="O114" i="15"/>
  <c r="L114" i="15"/>
  <c r="AD86" i="15"/>
  <c r="Z86" i="15"/>
  <c r="R86" i="15"/>
  <c r="O86" i="15"/>
  <c r="L86" i="15"/>
  <c r="AD50" i="15"/>
  <c r="Z50" i="15"/>
  <c r="R50" i="15"/>
  <c r="O50" i="15"/>
  <c r="L50" i="15"/>
  <c r="AD142" i="15"/>
  <c r="Z142" i="15"/>
  <c r="R142" i="15"/>
  <c r="O142" i="15"/>
  <c r="L142" i="15"/>
  <c r="AD89" i="15"/>
  <c r="Z89" i="15"/>
  <c r="R89" i="15"/>
  <c r="O89" i="15"/>
  <c r="L89" i="15"/>
  <c r="AD121" i="15"/>
  <c r="Z121" i="15"/>
  <c r="R121" i="15"/>
  <c r="O121" i="15"/>
  <c r="L121" i="15"/>
  <c r="AD136" i="15"/>
  <c r="Z136" i="15"/>
  <c r="R136" i="15"/>
  <c r="O136" i="15"/>
  <c r="L136" i="15"/>
  <c r="AD48" i="15"/>
  <c r="Z48" i="15"/>
  <c r="R48" i="15"/>
  <c r="O48" i="15"/>
  <c r="L48" i="15"/>
  <c r="AD61" i="15"/>
  <c r="Z61" i="15"/>
  <c r="R61" i="15"/>
  <c r="O61" i="15"/>
  <c r="L61" i="15"/>
  <c r="AD33" i="15"/>
  <c r="Z33" i="15"/>
  <c r="R33" i="15"/>
  <c r="O33" i="15"/>
  <c r="L33" i="15"/>
  <c r="AD102" i="15"/>
  <c r="Z102" i="15"/>
  <c r="R102" i="15"/>
  <c r="O102" i="15"/>
  <c r="L102" i="15"/>
  <c r="AD47" i="15"/>
  <c r="Z47" i="15"/>
  <c r="R47" i="15"/>
  <c r="O47" i="15"/>
  <c r="L47" i="15"/>
  <c r="AD107" i="15"/>
  <c r="Z107" i="15"/>
  <c r="R107" i="15"/>
  <c r="O107" i="15"/>
  <c r="L107" i="15"/>
  <c r="AD97" i="15"/>
  <c r="Z97" i="15"/>
  <c r="R97" i="15"/>
  <c r="O97" i="15"/>
  <c r="L97" i="15"/>
  <c r="AD106" i="15"/>
  <c r="Z106" i="15"/>
  <c r="R106" i="15"/>
  <c r="O106" i="15"/>
  <c r="L106" i="15"/>
  <c r="AD123" i="15"/>
  <c r="Z123" i="15"/>
  <c r="R123" i="15"/>
  <c r="O123" i="15"/>
  <c r="L123" i="15"/>
  <c r="AD66" i="15"/>
  <c r="Z66" i="15"/>
  <c r="R66" i="15"/>
  <c r="O66" i="15"/>
  <c r="L66" i="15"/>
  <c r="AD113" i="15"/>
  <c r="Z113" i="15"/>
  <c r="R113" i="15"/>
  <c r="O113" i="15"/>
  <c r="L113" i="15"/>
  <c r="AD132" i="15"/>
  <c r="Z132" i="15"/>
  <c r="R132" i="15"/>
  <c r="O132" i="15"/>
  <c r="L132" i="15"/>
  <c r="AD104" i="15"/>
  <c r="Z104" i="15"/>
  <c r="R104" i="15"/>
  <c r="O104" i="15"/>
  <c r="L104" i="15"/>
  <c r="AD115" i="15"/>
  <c r="Z115" i="15"/>
  <c r="R115" i="15"/>
  <c r="O115" i="15"/>
  <c r="L115" i="15"/>
  <c r="AD137" i="15"/>
  <c r="Z137" i="15"/>
  <c r="R137" i="15"/>
  <c r="O137" i="15"/>
  <c r="L137" i="15"/>
  <c r="Q114" i="14"/>
  <c r="K114" i="14"/>
  <c r="AD114" i="14"/>
  <c r="N114" i="14"/>
  <c r="Z114" i="14"/>
  <c r="I114" i="14"/>
  <c r="R114" i="14"/>
  <c r="O114" i="14"/>
  <c r="L114" i="14"/>
  <c r="H114" i="14"/>
  <c r="G114" i="14"/>
  <c r="F114" i="14"/>
  <c r="E114" i="14"/>
  <c r="AD8" i="14"/>
  <c r="Z8" i="14"/>
  <c r="R8" i="14"/>
  <c r="O8" i="14"/>
  <c r="L8" i="14"/>
  <c r="AD33" i="14"/>
  <c r="Z33" i="14"/>
  <c r="R33" i="14"/>
  <c r="O33" i="14"/>
  <c r="L33" i="14"/>
  <c r="AD44" i="14"/>
  <c r="Z44" i="14"/>
  <c r="R44" i="14"/>
  <c r="O44" i="14"/>
  <c r="L44" i="14"/>
  <c r="AD12" i="14"/>
  <c r="Z12" i="14"/>
  <c r="R12" i="14"/>
  <c r="O12" i="14"/>
  <c r="L12" i="14"/>
  <c r="AD72" i="14"/>
  <c r="Z72" i="14"/>
  <c r="R72" i="14"/>
  <c r="O72" i="14"/>
  <c r="L72" i="14"/>
  <c r="AD23" i="14"/>
  <c r="Z23" i="14"/>
  <c r="R23" i="14"/>
  <c r="O23" i="14"/>
  <c r="L23" i="14"/>
  <c r="AD100" i="14"/>
  <c r="Z100" i="14"/>
  <c r="R100" i="14"/>
  <c r="O100" i="14"/>
  <c r="L100" i="14"/>
  <c r="AD87" i="14"/>
  <c r="Z87" i="14"/>
  <c r="R87" i="14"/>
  <c r="O87" i="14"/>
  <c r="L87" i="14"/>
  <c r="AD53" i="14"/>
  <c r="Z53" i="14"/>
  <c r="R53" i="14"/>
  <c r="O53" i="14"/>
  <c r="L53" i="14"/>
  <c r="AD22" i="14"/>
  <c r="Z22" i="14"/>
  <c r="R22" i="14"/>
  <c r="O22" i="14"/>
  <c r="L22" i="14"/>
  <c r="AD105" i="14"/>
  <c r="Z105" i="14"/>
  <c r="R105" i="14"/>
  <c r="O105" i="14"/>
  <c r="L105" i="14"/>
  <c r="AD43" i="14"/>
  <c r="Z43" i="14"/>
  <c r="R43" i="14"/>
  <c r="O43" i="14"/>
  <c r="L43" i="14"/>
  <c r="AD74" i="14"/>
  <c r="Z74" i="14"/>
  <c r="R74" i="14"/>
  <c r="O74" i="14"/>
  <c r="L74" i="14"/>
  <c r="AD36" i="14"/>
  <c r="Z36" i="14"/>
  <c r="R36" i="14"/>
  <c r="O36" i="14"/>
  <c r="L36" i="14"/>
  <c r="AD95" i="14"/>
  <c r="Z95" i="14"/>
  <c r="R95" i="14"/>
  <c r="O95" i="14"/>
  <c r="L95" i="14"/>
  <c r="AD71" i="14"/>
  <c r="Z71" i="14"/>
  <c r="R71" i="14"/>
  <c r="O71" i="14"/>
  <c r="L71" i="14"/>
  <c r="AD21" i="14"/>
  <c r="Z21" i="14"/>
  <c r="R21" i="14"/>
  <c r="O21" i="14"/>
  <c r="L21" i="14"/>
  <c r="AD13" i="14"/>
  <c r="Z13" i="14"/>
  <c r="R13" i="14"/>
  <c r="O13" i="14"/>
  <c r="L13" i="14"/>
  <c r="AD77" i="14"/>
  <c r="Z77" i="14"/>
  <c r="R77" i="14"/>
  <c r="O77" i="14"/>
  <c r="L77" i="14"/>
  <c r="AD50" i="14"/>
  <c r="Z50" i="14"/>
  <c r="R50" i="14"/>
  <c r="O50" i="14"/>
  <c r="L50" i="14"/>
  <c r="AD56" i="14"/>
  <c r="Z56" i="14"/>
  <c r="R56" i="14"/>
  <c r="O56" i="14"/>
  <c r="L56" i="14"/>
  <c r="AD20" i="14"/>
  <c r="Z20" i="14"/>
  <c r="R20" i="14"/>
  <c r="O20" i="14"/>
  <c r="L20" i="14"/>
  <c r="AD97" i="14"/>
  <c r="Z97" i="14"/>
  <c r="R97" i="14"/>
  <c r="O97" i="14"/>
  <c r="L97" i="14"/>
  <c r="AD51" i="14"/>
  <c r="Z51" i="14"/>
  <c r="R51" i="14"/>
  <c r="O51" i="14"/>
  <c r="L51" i="14"/>
  <c r="AD96" i="14"/>
  <c r="Z96" i="14"/>
  <c r="R96" i="14"/>
  <c r="O96" i="14"/>
  <c r="L96" i="14"/>
  <c r="AD25" i="14"/>
  <c r="Z25" i="14"/>
  <c r="R25" i="14"/>
  <c r="O25" i="14"/>
  <c r="L25" i="14"/>
  <c r="AD15" i="14"/>
  <c r="Z15" i="14"/>
  <c r="R15" i="14"/>
  <c r="O15" i="14"/>
  <c r="L15" i="14"/>
  <c r="AD75" i="14"/>
  <c r="Z75" i="14"/>
  <c r="R75" i="14"/>
  <c r="O75" i="14"/>
  <c r="L75" i="14"/>
  <c r="AD27" i="14"/>
  <c r="Z27" i="14"/>
  <c r="R27" i="14"/>
  <c r="O27" i="14"/>
  <c r="L27" i="14"/>
  <c r="AD26" i="14"/>
  <c r="Z26" i="14"/>
  <c r="R26" i="14"/>
  <c r="O26" i="14"/>
  <c r="L26" i="14"/>
  <c r="AD49" i="14"/>
  <c r="Z49" i="14"/>
  <c r="R49" i="14"/>
  <c r="O49" i="14"/>
  <c r="L49" i="14"/>
  <c r="AD35" i="14"/>
  <c r="Z35" i="14"/>
  <c r="R35" i="14"/>
  <c r="O35" i="14"/>
  <c r="L35" i="14"/>
  <c r="AD30" i="14"/>
  <c r="Z30" i="14"/>
  <c r="R30" i="14"/>
  <c r="O30" i="14"/>
  <c r="L30" i="14"/>
  <c r="AD9" i="14"/>
  <c r="Z9" i="14"/>
  <c r="R9" i="14"/>
  <c r="O9" i="14"/>
  <c r="L9" i="14"/>
  <c r="AD112" i="14"/>
  <c r="Z112" i="14"/>
  <c r="R112" i="14"/>
  <c r="O112" i="14"/>
  <c r="L112" i="14"/>
  <c r="AD108" i="14"/>
  <c r="Z108" i="14"/>
  <c r="R108" i="14"/>
  <c r="O108" i="14"/>
  <c r="L108" i="14"/>
  <c r="AD37" i="14"/>
  <c r="Z37" i="14"/>
  <c r="R37" i="14"/>
  <c r="O37" i="14"/>
  <c r="L37" i="14"/>
  <c r="AD40" i="14"/>
  <c r="Z40" i="14"/>
  <c r="R40" i="14"/>
  <c r="O40" i="14"/>
  <c r="L40" i="14"/>
  <c r="AD90" i="14"/>
  <c r="Z90" i="14"/>
  <c r="R90" i="14"/>
  <c r="O90" i="14"/>
  <c r="L90" i="14"/>
  <c r="AD7" i="14"/>
  <c r="Z7" i="14"/>
  <c r="R7" i="14"/>
  <c r="O7" i="14"/>
  <c r="L7" i="14"/>
  <c r="AD102" i="14"/>
  <c r="Z102" i="14"/>
  <c r="R102" i="14"/>
  <c r="O102" i="14"/>
  <c r="L102" i="14"/>
  <c r="AD55" i="14"/>
  <c r="Z55" i="14"/>
  <c r="R55" i="14"/>
  <c r="O55" i="14"/>
  <c r="L55" i="14"/>
  <c r="AD62" i="14"/>
  <c r="Z62" i="14"/>
  <c r="R62" i="14"/>
  <c r="O62" i="14"/>
  <c r="L62" i="14"/>
  <c r="AD18" i="14"/>
  <c r="Z18" i="14"/>
  <c r="R18" i="14"/>
  <c r="O18" i="14"/>
  <c r="L18" i="14"/>
  <c r="AD31" i="14"/>
  <c r="Z31" i="14"/>
  <c r="R31" i="14"/>
  <c r="O31" i="14"/>
  <c r="L31" i="14"/>
  <c r="AD73" i="14"/>
  <c r="Z73" i="14"/>
  <c r="R73" i="14"/>
  <c r="O73" i="14"/>
  <c r="L73" i="14"/>
  <c r="AD57" i="14"/>
  <c r="Z57" i="14"/>
  <c r="R57" i="14"/>
  <c r="O57" i="14"/>
  <c r="L57" i="14"/>
  <c r="AD64" i="14"/>
  <c r="Z64" i="14"/>
  <c r="R64" i="14"/>
  <c r="O64" i="14"/>
  <c r="L64" i="14"/>
  <c r="AD103" i="14"/>
  <c r="Z103" i="14"/>
  <c r="R103" i="14"/>
  <c r="O103" i="14"/>
  <c r="L103" i="14"/>
  <c r="AD92" i="14"/>
  <c r="Z92" i="14"/>
  <c r="R92" i="14"/>
  <c r="O92" i="14"/>
  <c r="L92" i="14"/>
  <c r="AD32" i="14"/>
  <c r="Z32" i="14"/>
  <c r="R32" i="14"/>
  <c r="O32" i="14"/>
  <c r="L32" i="14"/>
  <c r="AD101" i="14"/>
  <c r="Z101" i="14"/>
  <c r="R101" i="14"/>
  <c r="O101" i="14"/>
  <c r="L101" i="14"/>
  <c r="AD66" i="14"/>
  <c r="Z66" i="14"/>
  <c r="R66" i="14"/>
  <c r="O66" i="14"/>
  <c r="L66" i="14"/>
  <c r="AD104" i="14"/>
  <c r="Z104" i="14"/>
  <c r="R104" i="14"/>
  <c r="O104" i="14"/>
  <c r="L104" i="14"/>
  <c r="AD11" i="14"/>
  <c r="Z11" i="14"/>
  <c r="R11" i="14"/>
  <c r="O11" i="14"/>
  <c r="L11" i="14"/>
  <c r="AD78" i="14"/>
  <c r="Z78" i="14"/>
  <c r="R78" i="14"/>
  <c r="O78" i="14"/>
  <c r="L78" i="14"/>
  <c r="AD61" i="14"/>
  <c r="Z61" i="14"/>
  <c r="R61" i="14"/>
  <c r="O61" i="14"/>
  <c r="L61" i="14"/>
  <c r="AD98" i="14"/>
  <c r="Z98" i="14"/>
  <c r="R98" i="14"/>
  <c r="O98" i="14"/>
  <c r="L98" i="14"/>
  <c r="AD42" i="14"/>
  <c r="Z42" i="14"/>
  <c r="R42" i="14"/>
  <c r="O42" i="14"/>
  <c r="L42" i="14"/>
  <c r="AD107" i="14"/>
  <c r="Z107" i="14"/>
  <c r="R107" i="14"/>
  <c r="O107" i="14"/>
  <c r="L107" i="14"/>
  <c r="AD86" i="14"/>
  <c r="Z86" i="14"/>
  <c r="R86" i="14"/>
  <c r="O86" i="14"/>
  <c r="L86" i="14"/>
  <c r="AD94" i="14"/>
  <c r="Z94" i="14"/>
  <c r="R94" i="14"/>
  <c r="O94" i="14"/>
  <c r="L94" i="14"/>
  <c r="AD41" i="14"/>
  <c r="Z41" i="14"/>
  <c r="R41" i="14"/>
  <c r="O41" i="14"/>
  <c r="L41" i="14"/>
  <c r="AD24" i="14"/>
  <c r="Z24" i="14"/>
  <c r="R24" i="14"/>
  <c r="O24" i="14"/>
  <c r="L24" i="14"/>
  <c r="AD76" i="14"/>
  <c r="Z76" i="14"/>
  <c r="R76" i="14"/>
  <c r="O76" i="14"/>
  <c r="L76" i="14"/>
  <c r="AD19" i="14"/>
  <c r="Z19" i="14"/>
  <c r="R19" i="14"/>
  <c r="O19" i="14"/>
  <c r="L19" i="14"/>
  <c r="AD70" i="14"/>
  <c r="Z70" i="14"/>
  <c r="R70" i="14"/>
  <c r="O70" i="14"/>
  <c r="L70" i="14"/>
  <c r="AD38" i="14"/>
  <c r="Z38" i="14"/>
  <c r="R38" i="14"/>
  <c r="O38" i="14"/>
  <c r="L38" i="14"/>
  <c r="AD63" i="14"/>
  <c r="Z63" i="14"/>
  <c r="R63" i="14"/>
  <c r="O63" i="14"/>
  <c r="L63" i="14"/>
  <c r="AD14" i="14"/>
  <c r="Z14" i="14"/>
  <c r="R14" i="14"/>
  <c r="O14" i="14"/>
  <c r="L14" i="14"/>
  <c r="AD106" i="14"/>
  <c r="Z106" i="14"/>
  <c r="R106" i="14"/>
  <c r="O106" i="14"/>
  <c r="L106" i="14"/>
  <c r="AD69" i="14"/>
  <c r="Z69" i="14"/>
  <c r="R69" i="14"/>
  <c r="O69" i="14"/>
  <c r="L69" i="14"/>
  <c r="AD68" i="14"/>
  <c r="Z68" i="14"/>
  <c r="R68" i="14"/>
  <c r="O68" i="14"/>
  <c r="L68" i="14"/>
  <c r="AD65" i="14"/>
  <c r="Z65" i="14"/>
  <c r="R65" i="14"/>
  <c r="O65" i="14"/>
  <c r="L65" i="14"/>
  <c r="AD54" i="14"/>
  <c r="Z54" i="14"/>
  <c r="R54" i="14"/>
  <c r="O54" i="14"/>
  <c r="L54" i="14"/>
  <c r="AD111" i="14"/>
  <c r="Z111" i="14"/>
  <c r="R111" i="14"/>
  <c r="O111" i="14"/>
  <c r="L111" i="14"/>
  <c r="AD81" i="14"/>
  <c r="Z81" i="14"/>
  <c r="R81" i="14"/>
  <c r="O81" i="14"/>
  <c r="L81" i="14"/>
  <c r="AD10" i="14"/>
  <c r="Z10" i="14"/>
  <c r="R10" i="14"/>
  <c r="O10" i="14"/>
  <c r="L10" i="14"/>
  <c r="AD16" i="14"/>
  <c r="Z16" i="14"/>
  <c r="R16" i="14"/>
  <c r="O16" i="14"/>
  <c r="L16" i="14"/>
  <c r="AD80" i="14"/>
  <c r="Z80" i="14"/>
  <c r="R80" i="14"/>
  <c r="O80" i="14"/>
  <c r="L80" i="14"/>
  <c r="AD34" i="14"/>
  <c r="Z34" i="14"/>
  <c r="R34" i="14"/>
  <c r="O34" i="14"/>
  <c r="L34" i="14"/>
  <c r="AD85" i="14"/>
  <c r="Z85" i="14"/>
  <c r="R85" i="14"/>
  <c r="O85" i="14"/>
  <c r="L85" i="14"/>
  <c r="AD47" i="14"/>
  <c r="Z47" i="14"/>
  <c r="R47" i="14"/>
  <c r="O47" i="14"/>
  <c r="L47" i="14"/>
  <c r="AD109" i="14"/>
  <c r="Z109" i="14"/>
  <c r="R109" i="14"/>
  <c r="O109" i="14"/>
  <c r="L109" i="14"/>
  <c r="AD46" i="14"/>
  <c r="Z46" i="14"/>
  <c r="R46" i="14"/>
  <c r="O46" i="14"/>
  <c r="L46" i="14"/>
  <c r="AD48" i="14"/>
  <c r="Z48" i="14"/>
  <c r="R48" i="14"/>
  <c r="O48" i="14"/>
  <c r="L48" i="14"/>
  <c r="AD84" i="14"/>
  <c r="Z84" i="14"/>
  <c r="R84" i="14"/>
  <c r="O84" i="14"/>
  <c r="L84" i="14"/>
  <c r="AD28" i="14"/>
  <c r="Z28" i="14"/>
  <c r="R28" i="14"/>
  <c r="O28" i="14"/>
  <c r="L28" i="14"/>
  <c r="AD110" i="14"/>
  <c r="Z110" i="14"/>
  <c r="R110" i="14"/>
  <c r="O110" i="14"/>
  <c r="L110" i="14"/>
  <c r="AD93" i="14"/>
  <c r="Z93" i="14"/>
  <c r="R93" i="14"/>
  <c r="O93" i="14"/>
  <c r="L93" i="14"/>
  <c r="AD79" i="14"/>
  <c r="Z79" i="14"/>
  <c r="R79" i="14"/>
  <c r="O79" i="14"/>
  <c r="L79" i="14"/>
  <c r="AD45" i="14"/>
  <c r="Z45" i="14"/>
  <c r="R45" i="14"/>
  <c r="O45" i="14"/>
  <c r="L45" i="14"/>
  <c r="AD67" i="14"/>
  <c r="Z67" i="14"/>
  <c r="R67" i="14"/>
  <c r="O67" i="14"/>
  <c r="L67" i="14"/>
  <c r="AD60" i="14"/>
  <c r="Z60" i="14"/>
  <c r="R60" i="14"/>
  <c r="O60" i="14"/>
  <c r="L60" i="14"/>
  <c r="AD58" i="14"/>
  <c r="Z58" i="14"/>
  <c r="R58" i="14"/>
  <c r="O58" i="14"/>
  <c r="L58" i="14"/>
  <c r="AD82" i="14"/>
  <c r="Z82" i="14"/>
  <c r="R82" i="14"/>
  <c r="O82" i="14"/>
  <c r="L82" i="14"/>
  <c r="AD59" i="14"/>
  <c r="Z59" i="14"/>
  <c r="R59" i="14"/>
  <c r="O59" i="14"/>
  <c r="L59" i="14"/>
  <c r="AD17" i="14"/>
  <c r="Z17" i="14"/>
  <c r="R17" i="14"/>
  <c r="O17" i="14"/>
  <c r="L17" i="14"/>
  <c r="AD39" i="14"/>
  <c r="Z39" i="14"/>
  <c r="R39" i="14"/>
  <c r="O39" i="14"/>
  <c r="L39" i="14"/>
  <c r="AD88" i="14"/>
  <c r="Z88" i="14"/>
  <c r="R88" i="14"/>
  <c r="O88" i="14"/>
  <c r="L88" i="14"/>
  <c r="AD89" i="14"/>
  <c r="Z89" i="14"/>
  <c r="R89" i="14"/>
  <c r="O89" i="14"/>
  <c r="L89" i="14"/>
  <c r="AD91" i="14"/>
  <c r="Z91" i="14"/>
  <c r="R91" i="14"/>
  <c r="O91" i="14"/>
  <c r="L91" i="14"/>
  <c r="AD83" i="14"/>
  <c r="Z83" i="14"/>
  <c r="R83" i="14"/>
  <c r="O83" i="14"/>
  <c r="L83" i="14"/>
  <c r="AD52" i="14"/>
  <c r="Z52" i="14"/>
  <c r="R52" i="14"/>
  <c r="O52" i="14"/>
  <c r="L52" i="14"/>
  <c r="AD29" i="14"/>
  <c r="Z29" i="14"/>
  <c r="R29" i="14"/>
  <c r="O29" i="14"/>
  <c r="L29" i="14"/>
  <c r="AD99" i="14"/>
  <c r="Z99" i="14"/>
  <c r="R99" i="14"/>
  <c r="O99" i="14"/>
  <c r="L99" i="14"/>
  <c r="AD8" i="2"/>
  <c r="AD9"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101" i="2"/>
  <c r="AD102" i="2"/>
  <c r="AD103" i="2"/>
  <c r="AD104" i="2"/>
  <c r="AD105" i="2"/>
  <c r="AD106" i="2"/>
  <c r="AD107" i="2"/>
  <c r="AD108" i="2"/>
  <c r="AD109" i="2"/>
  <c r="AD110" i="2"/>
  <c r="AD111" i="2"/>
  <c r="AD112" i="2"/>
  <c r="AD7" i="2"/>
  <c r="R8" i="2"/>
  <c r="R9" i="2"/>
  <c r="R10" i="2"/>
  <c r="R11" i="2"/>
  <c r="R12" i="2"/>
  <c r="R13" i="2"/>
  <c r="R14" i="2"/>
  <c r="R15" i="2"/>
  <c r="R16" i="2"/>
  <c r="R17" i="2"/>
  <c r="O8" i="2"/>
  <c r="O9" i="2"/>
  <c r="O10" i="2"/>
  <c r="O11" i="2"/>
  <c r="O12" i="2"/>
  <c r="O13" i="2"/>
  <c r="O14" i="2"/>
  <c r="O15" i="2"/>
  <c r="O16" i="2"/>
  <c r="L8" i="2"/>
  <c r="L9" i="2"/>
  <c r="L10" i="2"/>
  <c r="L11" i="2"/>
  <c r="L12" i="2"/>
  <c r="L13" i="2"/>
  <c r="L14" i="2"/>
  <c r="L15" i="2"/>
  <c r="Z8" i="2"/>
  <c r="Z9" i="2"/>
  <c r="Z10" i="2"/>
  <c r="Z11" i="2"/>
  <c r="Z12" i="2"/>
  <c r="Z13" i="2"/>
  <c r="Z14" i="2"/>
  <c r="Z15" i="2"/>
  <c r="Z105" i="2"/>
  <c r="K114" i="2"/>
  <c r="L54" i="2"/>
  <c r="I114" i="2"/>
  <c r="G114" i="2"/>
  <c r="F114" i="2"/>
  <c r="E114" i="2"/>
  <c r="Q114" i="2"/>
  <c r="N114" i="2"/>
  <c r="H114" i="2"/>
  <c r="O54" i="2"/>
  <c r="R54" i="2"/>
  <c r="Z54" i="2"/>
  <c r="L34" i="2"/>
  <c r="O34" i="2"/>
  <c r="R34" i="2"/>
  <c r="Z34" i="2"/>
  <c r="L35" i="2"/>
  <c r="O35" i="2"/>
  <c r="R35" i="2"/>
  <c r="Z35" i="2"/>
  <c r="L91" i="2"/>
  <c r="O91" i="2"/>
  <c r="R91" i="2"/>
  <c r="Z91" i="2"/>
  <c r="L110" i="2"/>
  <c r="O110" i="2"/>
  <c r="R110" i="2"/>
  <c r="Z110" i="2"/>
  <c r="L37" i="2"/>
  <c r="O37" i="2"/>
  <c r="R37" i="2"/>
  <c r="Z37" i="2"/>
  <c r="L86" i="2"/>
  <c r="Z86" i="2"/>
  <c r="Z64" i="2"/>
  <c r="Z57" i="2"/>
  <c r="Z69" i="2"/>
  <c r="Z107" i="2"/>
  <c r="Z24" i="2"/>
  <c r="Z30" i="2"/>
  <c r="Z65" i="2"/>
  <c r="Z63" i="2"/>
  <c r="Z77" i="2"/>
  <c r="Z21" i="2"/>
  <c r="Z93" i="2"/>
  <c r="Z76" i="2"/>
  <c r="Z98" i="2"/>
  <c r="Z96" i="2"/>
  <c r="Z18" i="2"/>
  <c r="Z31" i="2"/>
  <c r="Z16" i="2"/>
  <c r="Z68" i="2"/>
  <c r="Z42" i="2"/>
  <c r="Z104" i="2"/>
  <c r="Z67" i="2"/>
  <c r="Z27" i="2"/>
  <c r="Z102" i="2"/>
  <c r="Z70" i="2"/>
  <c r="Z40" i="2"/>
  <c r="Z51" i="2"/>
  <c r="Z36" i="2"/>
  <c r="Z25" i="2"/>
  <c r="Z85" i="2"/>
  <c r="Z97" i="2"/>
  <c r="Z43" i="2"/>
  <c r="Z89" i="2"/>
  <c r="Z22" i="2"/>
  <c r="Z80" i="2"/>
  <c r="Z62" i="2"/>
  <c r="Z92" i="2"/>
  <c r="Z103" i="2"/>
  <c r="Z26" i="2"/>
  <c r="Z50" i="2"/>
  <c r="Z19" i="2"/>
  <c r="Z60" i="2"/>
  <c r="Z66" i="2"/>
  <c r="Z61" i="2"/>
  <c r="Z17" i="2"/>
  <c r="Z82" i="2"/>
  <c r="Z7" i="2"/>
  <c r="Z73" i="2"/>
  <c r="Z33" i="2"/>
  <c r="Z28" i="2"/>
  <c r="Z87" i="2"/>
  <c r="Z56" i="2"/>
  <c r="Z90" i="2"/>
  <c r="Z23" i="2"/>
  <c r="Z38" i="2"/>
  <c r="Z53" i="2"/>
  <c r="Z32" i="2"/>
  <c r="Z52" i="2"/>
  <c r="Z84" i="2"/>
  <c r="Z99" i="2"/>
  <c r="Z94" i="2"/>
  <c r="Z45" i="2"/>
  <c r="Z112" i="2"/>
  <c r="Z81" i="2"/>
  <c r="Z75" i="2"/>
  <c r="Z39" i="2"/>
  <c r="Z59" i="2"/>
  <c r="Z88" i="2"/>
  <c r="Z58" i="2"/>
  <c r="Z79" i="2"/>
  <c r="Z78" i="2"/>
  <c r="Z108" i="2"/>
  <c r="Z109" i="2"/>
  <c r="Z49" i="2"/>
  <c r="Z83" i="2"/>
  <c r="Z74" i="2"/>
  <c r="Z72" i="2"/>
  <c r="Z100" i="2"/>
  <c r="Z47" i="2"/>
  <c r="Z44" i="2"/>
  <c r="Z20" i="2"/>
  <c r="Z29" i="2"/>
  <c r="Z41" i="2"/>
  <c r="Z48" i="2"/>
  <c r="Z55" i="2"/>
  <c r="Z106" i="2"/>
  <c r="Z111" i="2"/>
  <c r="Z101" i="2"/>
  <c r="Z46" i="2"/>
  <c r="Z95" i="2"/>
  <c r="Z71" i="2"/>
  <c r="R86" i="2"/>
  <c r="R64" i="2"/>
  <c r="R57" i="2"/>
  <c r="R69" i="2"/>
  <c r="R107" i="2"/>
  <c r="R24" i="2"/>
  <c r="R30" i="2"/>
  <c r="R65" i="2"/>
  <c r="R63" i="2"/>
  <c r="R77" i="2"/>
  <c r="R21" i="2"/>
  <c r="R93" i="2"/>
  <c r="R76" i="2"/>
  <c r="R98" i="2"/>
  <c r="R96" i="2"/>
  <c r="R18" i="2"/>
  <c r="R31" i="2"/>
  <c r="R68" i="2"/>
  <c r="R42" i="2"/>
  <c r="R104" i="2"/>
  <c r="R67" i="2"/>
  <c r="R27" i="2"/>
  <c r="R102" i="2"/>
  <c r="R70" i="2"/>
  <c r="R40" i="2"/>
  <c r="R51" i="2"/>
  <c r="R36" i="2"/>
  <c r="R25" i="2"/>
  <c r="R85" i="2"/>
  <c r="R97" i="2"/>
  <c r="R43" i="2"/>
  <c r="R89" i="2"/>
  <c r="R22" i="2"/>
  <c r="R80" i="2"/>
  <c r="R62" i="2"/>
  <c r="R92" i="2"/>
  <c r="R103" i="2"/>
  <c r="R26" i="2"/>
  <c r="R50" i="2"/>
  <c r="R19" i="2"/>
  <c r="R60" i="2"/>
  <c r="R66" i="2"/>
  <c r="R61" i="2"/>
  <c r="R82" i="2"/>
  <c r="R7" i="2"/>
  <c r="R73" i="2"/>
  <c r="R33" i="2"/>
  <c r="R28" i="2"/>
  <c r="R87" i="2"/>
  <c r="R56" i="2"/>
  <c r="R90" i="2"/>
  <c r="R23" i="2"/>
  <c r="R38" i="2"/>
  <c r="R53" i="2"/>
  <c r="R32" i="2"/>
  <c r="R52" i="2"/>
  <c r="R84" i="2"/>
  <c r="R99" i="2"/>
  <c r="R94" i="2"/>
  <c r="R45" i="2"/>
  <c r="R105" i="2"/>
  <c r="R112" i="2"/>
  <c r="R81" i="2"/>
  <c r="R75" i="2"/>
  <c r="R39" i="2"/>
  <c r="R59" i="2"/>
  <c r="R88" i="2"/>
  <c r="R58" i="2"/>
  <c r="R79" i="2"/>
  <c r="R78" i="2"/>
  <c r="R108" i="2"/>
  <c r="R109" i="2"/>
  <c r="R49" i="2"/>
  <c r="R83" i="2"/>
  <c r="R74" i="2"/>
  <c r="R72" i="2"/>
  <c r="R100" i="2"/>
  <c r="R47" i="2"/>
  <c r="R44" i="2"/>
  <c r="R20" i="2"/>
  <c r="R29" i="2"/>
  <c r="R41" i="2"/>
  <c r="R48" i="2"/>
  <c r="R55" i="2"/>
  <c r="R106" i="2"/>
  <c r="R111" i="2"/>
  <c r="R101" i="2"/>
  <c r="R46" i="2"/>
  <c r="R95" i="2"/>
  <c r="R71" i="2"/>
  <c r="O86" i="2"/>
  <c r="O64" i="2"/>
  <c r="O57" i="2"/>
  <c r="O69" i="2"/>
  <c r="O107" i="2"/>
  <c r="O24" i="2"/>
  <c r="O30" i="2"/>
  <c r="O65" i="2"/>
  <c r="O63" i="2"/>
  <c r="O77" i="2"/>
  <c r="O21" i="2"/>
  <c r="O93" i="2"/>
  <c r="O76" i="2"/>
  <c r="O98" i="2"/>
  <c r="O96" i="2"/>
  <c r="O18" i="2"/>
  <c r="O31" i="2"/>
  <c r="O68" i="2"/>
  <c r="O42" i="2"/>
  <c r="O104" i="2"/>
  <c r="O67" i="2"/>
  <c r="O27" i="2"/>
  <c r="O102" i="2"/>
  <c r="O70" i="2"/>
  <c r="O40" i="2"/>
  <c r="O51" i="2"/>
  <c r="O36" i="2"/>
  <c r="O25" i="2"/>
  <c r="O85" i="2"/>
  <c r="O97" i="2"/>
  <c r="O43" i="2"/>
  <c r="O89" i="2"/>
  <c r="O22" i="2"/>
  <c r="O80" i="2"/>
  <c r="O62" i="2"/>
  <c r="O92" i="2"/>
  <c r="O103" i="2"/>
  <c r="O26" i="2"/>
  <c r="O50" i="2"/>
  <c r="O19" i="2"/>
  <c r="O60" i="2"/>
  <c r="O66" i="2"/>
  <c r="O61" i="2"/>
  <c r="O17" i="2"/>
  <c r="O82" i="2"/>
  <c r="O7" i="2"/>
  <c r="O73" i="2"/>
  <c r="O33" i="2"/>
  <c r="O28" i="2"/>
  <c r="O87" i="2"/>
  <c r="O56" i="2"/>
  <c r="O90" i="2"/>
  <c r="O23" i="2"/>
  <c r="O38" i="2"/>
  <c r="O53" i="2"/>
  <c r="O32" i="2"/>
  <c r="O52" i="2"/>
  <c r="O84" i="2"/>
  <c r="O99" i="2"/>
  <c r="O94" i="2"/>
  <c r="O45" i="2"/>
  <c r="O105" i="2"/>
  <c r="O112" i="2"/>
  <c r="O81" i="2"/>
  <c r="O75" i="2"/>
  <c r="O39" i="2"/>
  <c r="O59" i="2"/>
  <c r="O88" i="2"/>
  <c r="O58" i="2"/>
  <c r="O79" i="2"/>
  <c r="O78" i="2"/>
  <c r="O108" i="2"/>
  <c r="O109" i="2"/>
  <c r="O49" i="2"/>
  <c r="O83" i="2"/>
  <c r="O74" i="2"/>
  <c r="O72" i="2"/>
  <c r="O100" i="2"/>
  <c r="O47" i="2"/>
  <c r="O44" i="2"/>
  <c r="O20" i="2"/>
  <c r="O29" i="2"/>
  <c r="O41" i="2"/>
  <c r="O48" i="2"/>
  <c r="O55" i="2"/>
  <c r="O106" i="2"/>
  <c r="O111" i="2"/>
  <c r="O101" i="2"/>
  <c r="O46" i="2"/>
  <c r="O95" i="2"/>
  <c r="O71" i="2"/>
  <c r="L64" i="2"/>
  <c r="L57" i="2"/>
  <c r="L69" i="2"/>
  <c r="L107" i="2"/>
  <c r="L24" i="2"/>
  <c r="L30" i="2"/>
  <c r="L65" i="2"/>
  <c r="L63" i="2"/>
  <c r="L77" i="2"/>
  <c r="L21" i="2"/>
  <c r="L93" i="2"/>
  <c r="L76" i="2"/>
  <c r="L98" i="2"/>
  <c r="L96" i="2"/>
  <c r="L18" i="2"/>
  <c r="L31" i="2"/>
  <c r="L16" i="2"/>
  <c r="L68" i="2"/>
  <c r="L42" i="2"/>
  <c r="L104" i="2"/>
  <c r="L67" i="2"/>
  <c r="L27" i="2"/>
  <c r="L102" i="2"/>
  <c r="L70" i="2"/>
  <c r="L40" i="2"/>
  <c r="L51" i="2"/>
  <c r="L36" i="2"/>
  <c r="L25" i="2"/>
  <c r="L85" i="2"/>
  <c r="L97" i="2"/>
  <c r="L43" i="2"/>
  <c r="L89" i="2"/>
  <c r="L22" i="2"/>
  <c r="L80" i="2"/>
  <c r="L62" i="2"/>
  <c r="L92" i="2"/>
  <c r="L103" i="2"/>
  <c r="L26" i="2"/>
  <c r="L50" i="2"/>
  <c r="L19" i="2"/>
  <c r="L60" i="2"/>
  <c r="L66" i="2"/>
  <c r="L61" i="2"/>
  <c r="L17" i="2"/>
  <c r="L82" i="2"/>
  <c r="L7" i="2"/>
  <c r="L73" i="2"/>
  <c r="L33" i="2"/>
  <c r="L28" i="2"/>
  <c r="L87" i="2"/>
  <c r="L56" i="2"/>
  <c r="L90" i="2"/>
  <c r="L23" i="2"/>
  <c r="L38" i="2"/>
  <c r="L53" i="2"/>
  <c r="L32" i="2"/>
  <c r="L52" i="2"/>
  <c r="L84" i="2"/>
  <c r="L99" i="2"/>
  <c r="L94" i="2"/>
  <c r="L45" i="2"/>
  <c r="L105" i="2"/>
  <c r="L112" i="2"/>
  <c r="L81" i="2"/>
  <c r="L75" i="2"/>
  <c r="L39" i="2"/>
  <c r="L59" i="2"/>
  <c r="L88" i="2"/>
  <c r="L58" i="2"/>
  <c r="L79" i="2"/>
  <c r="L78" i="2"/>
  <c r="L108" i="2"/>
  <c r="L109" i="2"/>
  <c r="L49" i="2"/>
  <c r="L83" i="2"/>
  <c r="L74" i="2"/>
  <c r="L72" i="2"/>
  <c r="L100" i="2"/>
  <c r="L47" i="2"/>
  <c r="L44" i="2"/>
  <c r="L20" i="2"/>
  <c r="L29" i="2"/>
  <c r="L41" i="2"/>
  <c r="L48" i="2"/>
  <c r="L55" i="2"/>
  <c r="L106" i="2"/>
  <c r="L111" i="2"/>
  <c r="L101" i="2"/>
  <c r="L46" i="2"/>
  <c r="L95" i="2"/>
  <c r="L71" i="2"/>
  <c r="L114" i="2"/>
  <c r="AD114" i="2"/>
  <c r="Z114" i="2"/>
  <c r="O114" i="2"/>
  <c r="R114" i="2"/>
</calcChain>
</file>

<file path=xl/sharedStrings.xml><?xml version="1.0" encoding="utf-8"?>
<sst xmlns="http://schemas.openxmlformats.org/spreadsheetml/2006/main" count="510" uniqueCount="159">
  <si>
    <t>Program Code</t>
  </si>
  <si>
    <t>Municipal Group</t>
  </si>
  <si>
    <t>Municipal Program</t>
  </si>
  <si>
    <t>Reported Multi-Family Households</t>
  </si>
  <si>
    <t>Reported Seasonal Households</t>
  </si>
  <si>
    <t>Reported Population</t>
  </si>
  <si>
    <t xml:space="preserve">Reported Population + Calculated Seasonal Population                    </t>
  </si>
  <si>
    <t>Total Residential Waste Generated</t>
  </si>
  <si>
    <t xml:space="preserve">Total Residential Waste Diverted </t>
  </si>
  <si>
    <t>Total Residential Waste Disposed</t>
  </si>
  <si>
    <t>Residential Deposit Return Program</t>
  </si>
  <si>
    <t>Residential Reuse</t>
  </si>
  <si>
    <t>Residential Recyclables Diverted</t>
  </si>
  <si>
    <t>Residential Organics Diverted</t>
  </si>
  <si>
    <t>Residential MHSW Treatment / Reuse / Recycling</t>
  </si>
  <si>
    <t>Residential EFW</t>
  </si>
  <si>
    <t>Residential Hazardous Waste Disposal</t>
  </si>
  <si>
    <t>Residential Landfill</t>
  </si>
  <si>
    <t>Total Residential Disposal Rate</t>
  </si>
  <si>
    <t>Tonnes</t>
  </si>
  <si>
    <r>
      <t>Kg/Cap</t>
    </r>
    <r>
      <rPr>
        <b/>
        <vertAlign val="superscript"/>
        <sz val="11"/>
        <rFont val="Calibri"/>
        <family val="2"/>
        <scheme val="minor"/>
      </rPr>
      <t xml:space="preserve"> </t>
    </r>
  </si>
  <si>
    <t>Kg/Cap</t>
  </si>
  <si>
    <t>%</t>
  </si>
  <si>
    <t>ADMASTON/BROMLEY, TOWNSHIP OF</t>
  </si>
  <si>
    <t>BANCROFT, TOWN OF</t>
  </si>
  <si>
    <t>BARRIE, CITY OF</t>
  </si>
  <si>
    <t>BAYHAM, MUNICIPALITY OF</t>
  </si>
  <si>
    <t>BLUEWATER RECYCLING ASSOCIATION</t>
  </si>
  <si>
    <t>BRANT, COUNTY OF</t>
  </si>
  <si>
    <t>BRANTFORD, CITY OF</t>
  </si>
  <si>
    <t>BROCKVILLE, CITY OF</t>
  </si>
  <si>
    <t>BRUCE AREA SOLID WASTE RECYCLING</t>
  </si>
  <si>
    <t>BRUDENELL, LYNDOCH AND RAGLAN, TOWNSHIP OF</t>
  </si>
  <si>
    <t>CHATHAM-KENT, MUNICIPALITY OF</t>
  </si>
  <si>
    <t>CLARENCE-ROCKLAND, CITY OF</t>
  </si>
  <si>
    <t>CORNWALL, CITY OF</t>
  </si>
  <si>
    <t>DEEP RIVER, TOWN OF</t>
  </si>
  <si>
    <t>DRUMMOND-NORTH ELMSLEY, TOWNSHIP OF</t>
  </si>
  <si>
    <t>DURHAM, REGIONAL MUNICIPALITY OF</t>
  </si>
  <si>
    <t>DYSART ET AL, TOWNSHIP OF</t>
  </si>
  <si>
    <t>ESPANOLA, TOWN OF</t>
  </si>
  <si>
    <t>ESSEX-WINDSOR SOLID WASTE AUTHORITY</t>
  </si>
  <si>
    <t>GEORGIAN BLUFFS, TOWNSHIP OF</t>
  </si>
  <si>
    <t>GREATER NAPANEE, TOWNSHIP OF</t>
  </si>
  <si>
    <t>GREATER SUDBURY, CITY OF</t>
  </si>
  <si>
    <t>GREY HIGHLANDS, MUNICIPALITY OF</t>
  </si>
  <si>
    <t>GUELPH, CITY OF</t>
  </si>
  <si>
    <t>HALTON, REGIONAL MUNICIPALITY OF</t>
  </si>
  <si>
    <t>HAMILTON, CITY OF</t>
  </si>
  <si>
    <t>HAWKESBURY JOINT RECYCLING</t>
  </si>
  <si>
    <t>HIGHLANDS EAST, MUNICIPALITY OF</t>
  </si>
  <si>
    <t>KAWARTHA LAKES, CITY OF</t>
  </si>
  <si>
    <t>KILLALOE, HAGARTY, AND RICHARDS, TOWNSHIP OF</t>
  </si>
  <si>
    <t>KINGSTON, CITY OF</t>
  </si>
  <si>
    <t>KIRKLAND LAKE, TOWN OF</t>
  </si>
  <si>
    <t>LAURENTIAN HILLS, TOWN OF</t>
  </si>
  <si>
    <t>LONDON, CITY OF</t>
  </si>
  <si>
    <t>MERRICKVILLE-WOLFORD, VILLAGE OF</t>
  </si>
  <si>
    <t>MINDEN HILLS, TOWNSHIP OF</t>
  </si>
  <si>
    <t>NIAGARA, REGIONAL MUNICIPALITY OF</t>
  </si>
  <si>
    <t>NORTH BAY, CITY OF</t>
  </si>
  <si>
    <t>NORTH DUNDAS, TOWNSHIP OF</t>
  </si>
  <si>
    <t>NORTH FRONTENAC, TOWNSHIP OF</t>
  </si>
  <si>
    <t>NORTHERN BRUCE PENINSULA, MUNICIPALITY OF</t>
  </si>
  <si>
    <t>NORTHUMBERLAND, COUNTY OF</t>
  </si>
  <si>
    <t>ONEIDA NATION OF THE THAMES</t>
  </si>
  <si>
    <t>ORILLIA, CITY OF</t>
  </si>
  <si>
    <t>OTTAWA, CITY OF</t>
  </si>
  <si>
    <t>PEEL, REGIONAL MUNICIPALITY OF</t>
  </si>
  <si>
    <t>PETERBOROUGH, CITY OF</t>
  </si>
  <si>
    <t>PETERBOROUGH, COUNTY OF</t>
  </si>
  <si>
    <t>QUINTE WASTE SOLUTIONS</t>
  </si>
  <si>
    <t>RENFREW, TOWN OF</t>
  </si>
  <si>
    <t>SARNIA, CITY OF</t>
  </si>
  <si>
    <t>SAULT STE. MARIE, CITY OF</t>
  </si>
  <si>
    <t>SIMCOE, COUNTY OF</t>
  </si>
  <si>
    <t>SOUTH FRONTENAC, TOWNSHIP OF</t>
  </si>
  <si>
    <t>SOUTH STORMONT, TOWNSHIP OF</t>
  </si>
  <si>
    <t>ST. THOMAS, CITY OF</t>
  </si>
  <si>
    <t>STONE MILLS, TOWNSHIP OF</t>
  </si>
  <si>
    <t>STRATFORD, CITY OF</t>
  </si>
  <si>
    <t>THE BLUE MOUNTAINS, TOWN OF</t>
  </si>
  <si>
    <t>THE NATION, MUNICIPALITY</t>
  </si>
  <si>
    <t>THUNDER BAY, CITY OF</t>
  </si>
  <si>
    <t>TIMMINS, CITY OF</t>
  </si>
  <si>
    <t>TORONTO, CITY OF</t>
  </si>
  <si>
    <t>WATERLOO, REGIONAL MUNICIPALITY OF</t>
  </si>
  <si>
    <t>WELLINGTON, COUNTY OF</t>
  </si>
  <si>
    <t>YORK, REGIONAL MUNICIPALITY OF</t>
  </si>
  <si>
    <t>Totals &gt;</t>
  </si>
  <si>
    <t>Adjustment Notes:</t>
  </si>
  <si>
    <t>5,221,639 HH</t>
  </si>
  <si>
    <t>Residential On-Property</t>
  </si>
  <si>
    <t>Total Residential Waste Diversion Rate</t>
  </si>
  <si>
    <r>
      <t>2)</t>
    </r>
    <r>
      <rPr>
        <sz val="11"/>
        <rFont val="Calibri"/>
        <family val="2"/>
        <scheme val="minor"/>
      </rPr>
      <t xml:space="preserve"> If a program uses volume estimates for at least one or more of their contracts, volume estimates are assumed and their garbage rate is checked. Volume estimates are also assumed if the program did not answer weigh scale or volume estimates check boxes.  </t>
    </r>
  </si>
  <si>
    <r>
      <t>3)</t>
    </r>
    <r>
      <rPr>
        <sz val="11"/>
        <rFont val="Calibri"/>
        <family val="2"/>
        <scheme val="minor"/>
      </rPr>
      <t xml:space="preserve"> For any zero reported garbage collection, the Municipal Group average per capita rate for garbage was applied.</t>
    </r>
  </si>
  <si>
    <r>
      <t>5)</t>
    </r>
    <r>
      <rPr>
        <sz val="11"/>
        <rFont val="Calibri"/>
        <family val="2"/>
        <scheme val="minor"/>
      </rPr>
      <t xml:space="preserve"> Organics tonnes were adjusted if total kg/capita for the program (no kitchen waste tonnes) is greater than the 95th percentile of programs with no kitchen waste tonnes. This 95th percentile (no kitchen waste) was applied as the kg/capita adjustment.</t>
    </r>
  </si>
  <si>
    <r>
      <t>6)</t>
    </r>
    <r>
      <rPr>
        <sz val="11"/>
        <rFont val="Calibri"/>
        <family val="2"/>
        <scheme val="minor"/>
      </rPr>
      <t xml:space="preserve"> "Other Recyclables" were adjusted to equal the 95th percentile, if a program reported total "Other Recyclables" greater than the 95th percentile. There is no condition for anyone reporting zero "Other Recyclables" tonnes.</t>
    </r>
  </si>
  <si>
    <t>Reported single family and multi-family units show all reported units in the jurisdiction, not just those serviced.</t>
  </si>
  <si>
    <t>Reported Single Family Households Including Seasonal Households</t>
  </si>
  <si>
    <t>OTTAWA VALLEY WASTE RECOVERY CENTRE</t>
  </si>
  <si>
    <t>Municipal Group Total &gt;</t>
  </si>
  <si>
    <t>Urban Regional</t>
  </si>
  <si>
    <t>Rural Regional</t>
  </si>
  <si>
    <t>Rural Collection- North</t>
  </si>
  <si>
    <t>Rural Collection-South</t>
  </si>
  <si>
    <t>Medium Urban</t>
  </si>
  <si>
    <t>Rural Depot-North</t>
  </si>
  <si>
    <t>Rural Depot-South</t>
  </si>
  <si>
    <t>Municipal Group Average &gt;</t>
  </si>
  <si>
    <r>
      <t>4)</t>
    </r>
    <r>
      <rPr>
        <sz val="11"/>
        <rFont val="Calibri"/>
        <family val="2"/>
        <scheme val="minor"/>
      </rPr>
      <t xml:space="preserve"> Garbage tonnes for municipal programs reporting &lt;100 kg/capita of garbage were adjusted.</t>
    </r>
  </si>
  <si>
    <r>
      <t>1)</t>
    </r>
    <r>
      <rPr>
        <sz val="11"/>
        <rFont val="Calibri"/>
        <family val="2"/>
        <scheme val="minor"/>
      </rPr>
      <t xml:space="preserve"> Where the number of Blue Box-serviced households was not equal to the number of garbage-serviced households, especially for multi-family households, the garbage for the missing households was adjusted using an equivalent single-family household factor based on municipal waste composition audits. RPRA used a 0.72 factor to convert a multi-family household garbage rate to a single family rate for 2014.</t>
    </r>
  </si>
  <si>
    <t>SIOUX LOOKOUT, THE CORPORATION OF THE MUNICIPALITY OF</t>
  </si>
  <si>
    <t>Residential Waste Diverted (% of Diverted)</t>
  </si>
  <si>
    <t>Residential Waste Disposed (% of Disposed)</t>
  </si>
  <si>
    <t>Additional Notes:</t>
  </si>
  <si>
    <t>As part of the 2016 Datacall RPRA introduced the Short Form Datacall (SFD) available to all municipal programs with a population under 30,000. Municipal Programs that reported into the SFD were only required to submit Blue Box data, and therefore have not be included in the diversion rate calculation.</t>
  </si>
  <si>
    <t>MUSKOKA,  DISTRICT MUNICIPALITY OF</t>
  </si>
  <si>
    <t>GREATER MADAWASKA, TOWNSHIP OF</t>
  </si>
  <si>
    <t>PETROLIA, TOWN OF</t>
  </si>
  <si>
    <t>ASSIGINACK,  TOWNSHIP OF</t>
  </si>
  <si>
    <t>HILTON BEACH,  VILLAGE OF</t>
  </si>
  <si>
    <t>5,6</t>
  </si>
  <si>
    <t>Large Urban Regional</t>
  </si>
  <si>
    <t>NORFOLK, COUNTY OF</t>
  </si>
  <si>
    <t>OWEN SOUND, CITY OF</t>
  </si>
  <si>
    <t>ALGONQUIN HIGHLANDS,TOWNSHIP OF</t>
  </si>
  <si>
    <t>PRESCOTT,TOWN OF</t>
  </si>
  <si>
    <t>NORTH GRENVILLE, MUNICIPALITY OF</t>
  </si>
  <si>
    <t>FRONTENAC ISLANDS, TOWNSHIP OF</t>
  </si>
  <si>
    <t>Arnprior, Town of</t>
  </si>
  <si>
    <t>HASTINGS HIGHLANDS, MUNICIPALITY OF</t>
  </si>
  <si>
    <t>ALFRED AND PLANTAGENET, TOWNSHIP OF</t>
  </si>
  <si>
    <t>WEST GREY, MUNICIPALITY OF</t>
  </si>
  <si>
    <t>CENTRAL FRONTENAC, TOWNSHIP OF</t>
  </si>
  <si>
    <t>DUFFERIN, COUNTY OF</t>
  </si>
  <si>
    <t>HALDIMAND, COUNTY OF</t>
  </si>
  <si>
    <t>MOHAWKS OF THE BAY OF QUINTE</t>
  </si>
  <si>
    <t>ALDERVILLE FIRST NATION</t>
  </si>
  <si>
    <t>ALGONQUINS OF PIKWAKANAGAN</t>
  </si>
  <si>
    <t>BECKWITH, TOWNSHIP OF</t>
  </si>
  <si>
    <t>CALVIN, MUNICIPALITY OF</t>
  </si>
  <si>
    <t>CENTRAL ELGIN, MUNICIPALITY OF</t>
  </si>
  <si>
    <t>CHATSWORTH, TOWNSHIP OF</t>
  </si>
  <si>
    <t>CHIPPEWAS OF NAWASH FIRST NATION</t>
  </si>
  <si>
    <t>EMO, TOWNSHIP OF</t>
  </si>
  <si>
    <t>GILLIES, TOWNSHIP OF</t>
  </si>
  <si>
    <t>HANOVER, TOWN OF</t>
  </si>
  <si>
    <t>Limerick, Township of</t>
  </si>
  <si>
    <t>MARATHON,  TOWN OF</t>
  </si>
  <si>
    <t>MATTAWA, TOWN OF</t>
  </si>
  <si>
    <t>OLIVER PAIPOONGE,  MUNICIPALITY OF</t>
  </si>
  <si>
    <t>OXFORD, RESTRUCTURED COUNTY OF</t>
  </si>
  <si>
    <t>PERRY, TOWNSHIP OF</t>
  </si>
  <si>
    <t>PRINCE, TOWNSHIP OF</t>
  </si>
  <si>
    <t>SUNDRIDGE, VILLAGE OF</t>
  </si>
  <si>
    <t>Township of Wollaston</t>
  </si>
  <si>
    <t>2019 Residential Waste Diversion Rates by Municipal Program (Alphabetical)</t>
  </si>
  <si>
    <t>Small Urban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</si>
</sst>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 #,##0_-;_-* &quot;-&quot;??_-;_-@_-"/>
    <numFmt numFmtId="166" formatCode="0.0%"/>
    <numFmt numFmtId="167" formatCode="0.0000%"/>
    <numFmt numFmtId="168" formatCode="0.0000000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vertAlign val="superscript"/>
      <sz val="11"/>
      <name val="Calibri"/>
      <family val="2"/>
      <scheme val="minor"/>
    </font>
    <font>
      <b/>
      <sz val="11"/>
      <name val="Calibri"/>
      <family val="2"/>
      <scheme val="minor"/>
    </font>
    <font>
      <b/>
      <u/>
      <sz val="14"/>
      <name val="Calibri"/>
      <family val="2"/>
      <scheme val="minor"/>
    </font>
    <font>
      <vertAlign val="superscript"/>
      <sz val="11"/>
      <color theme="1"/>
      <name val="Calibri"/>
      <family val="2"/>
      <scheme val="minor"/>
    </font>
    <font>
      <b/>
      <sz val="11"/>
      <color rgb="FF00B050"/>
      <name val="Calibri"/>
      <family val="2"/>
      <scheme val="minor"/>
    </font>
    <font>
      <b/>
      <vertAlign val="superscript"/>
      <sz val="11"/>
      <name val="Calibri"/>
      <family val="2"/>
      <scheme val="minor"/>
    </font>
    <font>
      <sz val="10"/>
      <name val="MS Sans Serif"/>
      <family val="2"/>
    </font>
    <font>
      <sz val="11"/>
      <color rgb="FF000000"/>
      <name val="Calibri"/>
      <family val="2"/>
    </font>
    <font>
      <sz val="11"/>
      <color rgb="FFFFFF00"/>
      <name val="Calibri"/>
      <family val="2"/>
      <scheme val="minor"/>
    </font>
    <font>
      <sz val="11"/>
      <name val="Calibri"/>
      <family val="2"/>
      <scheme val="minor"/>
    </font>
    <font>
      <vertAlign val="superscript"/>
      <sz val="11"/>
      <name val="Calibri"/>
      <family val="2"/>
      <scheme val="minor"/>
    </font>
    <font>
      <b/>
      <sz val="11"/>
      <name val="Calibri"/>
      <family val="2"/>
      <scheme val="minor"/>
    </font>
    <font>
      <sz val="11"/>
      <color theme="1"/>
      <name val="Calibri"/>
      <family val="2"/>
      <scheme val="minor"/>
    </font>
    <font>
      <vertAlign val="superscript"/>
      <sz val="11"/>
      <color theme="1"/>
      <name val="Calibri"/>
      <family val="2"/>
      <scheme val="minor"/>
    </font>
    <font>
      <b/>
      <sz val="11"/>
      <color theme="1"/>
      <name val="Calibri"/>
      <family val="2"/>
      <scheme val="minor"/>
    </font>
    <font>
      <b/>
      <sz val="11"/>
      <color rgb="FF00B050"/>
      <name val="Calibri"/>
      <family val="2"/>
      <scheme val="minor"/>
    </font>
    <font>
      <b/>
      <vertAlign val="superscript"/>
      <sz val="11"/>
      <name val="Calibri"/>
      <family val="2"/>
      <scheme val="minor"/>
    </font>
    <font>
      <sz val="11"/>
      <color rgb="FF000000"/>
      <name val="Calibri"/>
      <family val="2"/>
    </font>
    <font>
      <b/>
      <sz val="11"/>
      <color indexed="8"/>
      <name val="Calibri"/>
      <family val="2"/>
      <scheme val="minor"/>
    </font>
    <font>
      <b/>
      <sz val="11"/>
      <color rgb="FF000000"/>
      <name val="Calibri"/>
      <family val="2"/>
    </font>
    <font>
      <b/>
      <sz val="9"/>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indexed="8"/>
      </patternFill>
    </fill>
  </fills>
  <borders count="51">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22"/>
      </right>
      <top style="thin">
        <color indexed="22"/>
      </top>
      <bottom style="thin">
        <color indexed="22"/>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9">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xf numFmtId="0" fontId="11" fillId="0" borderId="0"/>
    <xf numFmtId="164" fontId="1" fillId="0" borderId="0" applyFont="0" applyFill="0" applyBorder="0" applyAlignment="0" applyProtection="0"/>
    <xf numFmtId="0" fontId="1" fillId="0" borderId="0"/>
    <xf numFmtId="0" fontId="11" fillId="0" borderId="0"/>
    <xf numFmtId="0" fontId="1" fillId="0" borderId="0"/>
  </cellStyleXfs>
  <cellXfs count="235">
    <xf numFmtId="0" fontId="0" fillId="0" borderId="0" xfId="0"/>
    <xf numFmtId="0" fontId="4" fillId="2" borderId="0" xfId="0" applyFont="1" applyFill="1" applyAlignment="1">
      <alignment horizontal="center"/>
    </xf>
    <xf numFmtId="165" fontId="4" fillId="2" borderId="0" xfId="1" applyNumberFormat="1" applyFont="1" applyFill="1" applyAlignment="1">
      <alignment horizontal="left"/>
    </xf>
    <xf numFmtId="0" fontId="0" fillId="2" borderId="0" xfId="0" applyFont="1" applyFill="1" applyAlignment="1">
      <alignment horizontal="center"/>
    </xf>
    <xf numFmtId="0" fontId="5" fillId="2" borderId="0" xfId="0" applyFont="1" applyFill="1" applyBorder="1" applyAlignment="1">
      <alignment horizontal="left" wrapText="1"/>
    </xf>
    <xf numFmtId="0" fontId="0" fillId="2" borderId="0" xfId="0" applyFont="1" applyFill="1" applyAlignment="1">
      <alignment horizontal="left"/>
    </xf>
    <xf numFmtId="0" fontId="4" fillId="0" borderId="6" xfId="0" applyFont="1" applyBorder="1" applyAlignment="1">
      <alignment horizontal="center"/>
    </xf>
    <xf numFmtId="0" fontId="14" fillId="0" borderId="6" xfId="0" applyFont="1" applyBorder="1" applyAlignment="1">
      <alignment horizontal="center"/>
    </xf>
    <xf numFmtId="0" fontId="15" fillId="0" borderId="6" xfId="0" applyFont="1" applyBorder="1" applyAlignment="1">
      <alignment horizontal="left"/>
    </xf>
    <xf numFmtId="0" fontId="18" fillId="0" borderId="6" xfId="0" applyFont="1" applyBorder="1" applyAlignment="1">
      <alignment horizontal="left"/>
    </xf>
    <xf numFmtId="0" fontId="15" fillId="0" borderId="6" xfId="0" applyNumberFormat="1" applyFont="1" applyBorder="1" applyAlignment="1">
      <alignment horizontal="left"/>
    </xf>
    <xf numFmtId="0" fontId="21" fillId="0" borderId="6" xfId="0" applyFont="1" applyBorder="1" applyAlignment="1">
      <alignment horizontal="left"/>
    </xf>
    <xf numFmtId="0" fontId="15" fillId="0" borderId="23" xfId="0" applyFont="1" applyBorder="1" applyAlignment="1">
      <alignment horizontal="left"/>
    </xf>
    <xf numFmtId="0" fontId="14" fillId="0" borderId="34" xfId="0" applyFont="1" applyBorder="1" applyAlignment="1">
      <alignment horizontal="center"/>
    </xf>
    <xf numFmtId="0" fontId="18" fillId="0" borderId="23" xfId="0" applyFont="1" applyBorder="1" applyAlignment="1">
      <alignment horizontal="left"/>
    </xf>
    <xf numFmtId="0" fontId="15" fillId="0" borderId="23" xfId="0" applyNumberFormat="1" applyFont="1" applyBorder="1" applyAlignment="1">
      <alignment horizontal="left"/>
    </xf>
    <xf numFmtId="0" fontId="14" fillId="0" borderId="8" xfId="0" applyFont="1" applyBorder="1" applyAlignment="1">
      <alignment horizontal="center"/>
    </xf>
    <xf numFmtId="0" fontId="14" fillId="0" borderId="11" xfId="0" applyFont="1" applyBorder="1" applyAlignment="1">
      <alignment horizontal="center"/>
    </xf>
    <xf numFmtId="0" fontId="18" fillId="0" borderId="11" xfId="0" applyFont="1" applyBorder="1" applyAlignment="1">
      <alignment horizontal="left"/>
    </xf>
    <xf numFmtId="0" fontId="4" fillId="0" borderId="0" xfId="0" applyFont="1" applyFill="1" applyAlignment="1">
      <alignment horizontal="center"/>
    </xf>
    <xf numFmtId="0" fontId="0" fillId="0" borderId="0" xfId="0" applyFont="1" applyFill="1" applyAlignment="1">
      <alignment horizontal="center"/>
    </xf>
    <xf numFmtId="0" fontId="4" fillId="0" borderId="11" xfId="0" applyFont="1" applyBorder="1" applyAlignment="1">
      <alignment horizontal="center"/>
    </xf>
    <xf numFmtId="0" fontId="0" fillId="2" borderId="0" xfId="0" applyFont="1" applyFill="1" applyBorder="1" applyAlignment="1"/>
    <xf numFmtId="0" fontId="4" fillId="0" borderId="29" xfId="0" applyFont="1" applyBorder="1" applyAlignment="1"/>
    <xf numFmtId="0" fontId="4" fillId="0" borderId="6" xfId="0" applyFont="1" applyBorder="1" applyAlignment="1"/>
    <xf numFmtId="0" fontId="0" fillId="2" borderId="5" xfId="0" applyFont="1" applyFill="1" applyBorder="1" applyAlignment="1"/>
    <xf numFmtId="0" fontId="5" fillId="0" borderId="6" xfId="0" applyNumberFormat="1" applyFont="1" applyBorder="1" applyAlignment="1">
      <alignment horizontal="center" wrapText="1"/>
    </xf>
    <xf numFmtId="0" fontId="5" fillId="0" borderId="11" xfId="0" applyNumberFormat="1" applyFont="1" applyBorder="1" applyAlignment="1">
      <alignment horizontal="center" wrapText="1"/>
    </xf>
    <xf numFmtId="0" fontId="14" fillId="0" borderId="24" xfId="0" applyFont="1" applyBorder="1" applyAlignment="1">
      <alignment horizontal="center"/>
    </xf>
    <xf numFmtId="0" fontId="4" fillId="2" borderId="0" xfId="0" applyFont="1" applyFill="1" applyBorder="1" applyAlignment="1"/>
    <xf numFmtId="0" fontId="0" fillId="2" borderId="0" xfId="0" applyFont="1" applyFill="1" applyAlignment="1"/>
    <xf numFmtId="166" fontId="9" fillId="2" borderId="11" xfId="0" applyNumberFormat="1" applyFont="1" applyFill="1" applyBorder="1" applyAlignment="1">
      <alignment horizontal="center" wrapText="1"/>
    </xf>
    <xf numFmtId="166" fontId="9" fillId="2" borderId="6" xfId="0" applyNumberFormat="1" applyFont="1" applyFill="1" applyBorder="1" applyAlignment="1">
      <alignment horizontal="center" wrapText="1"/>
    </xf>
    <xf numFmtId="166" fontId="9" fillId="2" borderId="6" xfId="0" applyNumberFormat="1" applyFont="1" applyFill="1" applyBorder="1" applyAlignment="1">
      <alignment horizontal="center"/>
    </xf>
    <xf numFmtId="4" fontId="6" fillId="2" borderId="11" xfId="0" applyNumberFormat="1" applyFont="1" applyFill="1" applyBorder="1" applyAlignment="1">
      <alignment horizontal="center" wrapText="1"/>
    </xf>
    <xf numFmtId="1" fontId="0" fillId="2" borderId="11" xfId="0" applyNumberFormat="1" applyFont="1" applyFill="1" applyBorder="1" applyAlignment="1"/>
    <xf numFmtId="1" fontId="10" fillId="2" borderId="11" xfId="0" applyNumberFormat="1" applyFont="1" applyFill="1" applyBorder="1" applyAlignment="1">
      <alignment horizontal="left" wrapText="1"/>
    </xf>
    <xf numFmtId="0" fontId="10" fillId="2" borderId="11" xfId="0" applyFont="1" applyFill="1" applyBorder="1" applyAlignment="1">
      <alignment horizontal="left" wrapText="1"/>
    </xf>
    <xf numFmtId="10" fontId="6" fillId="2" borderId="11" xfId="0" applyNumberFormat="1" applyFont="1" applyFill="1" applyBorder="1" applyAlignment="1">
      <alignment horizontal="center" wrapText="1"/>
    </xf>
    <xf numFmtId="10" fontId="6" fillId="2" borderId="11" xfId="2" applyNumberFormat="1" applyFont="1" applyFill="1" applyBorder="1" applyAlignment="1">
      <alignment horizontal="center" wrapText="1"/>
    </xf>
    <xf numFmtId="10" fontId="6" fillId="2" borderId="31" xfId="0" applyNumberFormat="1" applyFont="1" applyFill="1" applyBorder="1" applyAlignment="1">
      <alignment horizontal="center" wrapText="1"/>
    </xf>
    <xf numFmtId="165" fontId="12" fillId="2" borderId="6" xfId="1" applyNumberFormat="1" applyFont="1" applyFill="1" applyBorder="1" applyAlignment="1" applyProtection="1">
      <alignment horizontal="right" wrapText="1"/>
    </xf>
    <xf numFmtId="3" fontId="4" fillId="2" borderId="6" xfId="0" applyNumberFormat="1" applyFont="1" applyFill="1" applyBorder="1" applyAlignment="1">
      <alignment horizontal="right" wrapText="1"/>
    </xf>
    <xf numFmtId="3" fontId="4" fillId="2" borderId="6" xfId="0" applyNumberFormat="1" applyFont="1" applyFill="1" applyBorder="1" applyAlignment="1">
      <alignment horizontal="right"/>
    </xf>
    <xf numFmtId="0" fontId="0" fillId="2" borderId="15" xfId="0" applyFont="1" applyFill="1" applyBorder="1" applyAlignment="1"/>
    <xf numFmtId="4" fontId="0" fillId="2" borderId="0" xfId="0" applyNumberFormat="1" applyFont="1" applyFill="1" applyAlignment="1"/>
    <xf numFmtId="1" fontId="0" fillId="2" borderId="0" xfId="0" applyNumberFormat="1" applyFont="1" applyFill="1" applyAlignment="1"/>
    <xf numFmtId="1" fontId="8" fillId="2" borderId="0" xfId="0" applyNumberFormat="1" applyFont="1" applyFill="1" applyAlignment="1">
      <alignment horizontal="left"/>
    </xf>
    <xf numFmtId="0" fontId="8" fillId="2" borderId="0" xfId="0" applyFont="1" applyFill="1" applyAlignment="1">
      <alignment horizontal="left"/>
    </xf>
    <xf numFmtId="10" fontId="0" fillId="2" borderId="0" xfId="2" applyNumberFormat="1" applyFont="1" applyFill="1" applyAlignment="1"/>
    <xf numFmtId="0" fontId="2" fillId="2" borderId="0" xfId="0" applyFont="1" applyFill="1" applyAlignment="1"/>
    <xf numFmtId="0" fontId="4" fillId="0" borderId="30" xfId="0" applyFont="1" applyBorder="1" applyAlignment="1"/>
    <xf numFmtId="0" fontId="4" fillId="0" borderId="11" xfId="0" applyFont="1" applyBorder="1" applyAlignment="1"/>
    <xf numFmtId="165" fontId="12" fillId="2" borderId="11" xfId="1" applyNumberFormat="1" applyFont="1" applyFill="1" applyBorder="1" applyAlignment="1" applyProtection="1">
      <alignment horizontal="right" wrapText="1"/>
    </xf>
    <xf numFmtId="3" fontId="4" fillId="2" borderId="11" xfId="0" applyNumberFormat="1" applyFont="1" applyFill="1" applyBorder="1" applyAlignment="1">
      <alignment horizontal="right" wrapText="1"/>
    </xf>
    <xf numFmtId="0" fontId="4" fillId="2" borderId="6" xfId="0" applyNumberFormat="1" applyFont="1" applyFill="1" applyBorder="1" applyAlignment="1">
      <alignment horizontal="right" wrapText="1"/>
    </xf>
    <xf numFmtId="10" fontId="4" fillId="2" borderId="5" xfId="0" applyNumberFormat="1" applyFont="1" applyFill="1" applyBorder="1" applyAlignment="1"/>
    <xf numFmtId="0" fontId="4" fillId="0" borderId="36" xfId="0" applyFont="1" applyBorder="1" applyAlignment="1"/>
    <xf numFmtId="0" fontId="4" fillId="0" borderId="12" xfId="0" applyFont="1" applyBorder="1" applyAlignment="1">
      <alignment horizontal="center"/>
    </xf>
    <xf numFmtId="0" fontId="4" fillId="0" borderId="12" xfId="0" applyFont="1" applyBorder="1" applyAlignment="1"/>
    <xf numFmtId="165" fontId="12" fillId="2" borderId="12" xfId="1" applyNumberFormat="1" applyFont="1" applyFill="1" applyBorder="1" applyAlignment="1" applyProtection="1">
      <alignment horizontal="right" wrapText="1"/>
    </xf>
    <xf numFmtId="0" fontId="5" fillId="0" borderId="12" xfId="0" applyNumberFormat="1" applyFont="1" applyBorder="1" applyAlignment="1">
      <alignment horizontal="center" wrapText="1"/>
    </xf>
    <xf numFmtId="3" fontId="4" fillId="0" borderId="12" xfId="0" applyNumberFormat="1" applyFont="1" applyBorder="1" applyAlignment="1"/>
    <xf numFmtId="3" fontId="4" fillId="2" borderId="12" xfId="0" applyNumberFormat="1" applyFont="1" applyFill="1" applyBorder="1" applyAlignment="1">
      <alignment horizontal="right" wrapText="1"/>
    </xf>
    <xf numFmtId="166" fontId="4" fillId="0" borderId="12" xfId="2" applyNumberFormat="1" applyFont="1" applyBorder="1" applyAlignment="1"/>
    <xf numFmtId="166" fontId="9" fillId="2" borderId="12" xfId="0" applyNumberFormat="1" applyFont="1" applyFill="1" applyBorder="1" applyAlignment="1">
      <alignment horizontal="center" wrapText="1"/>
    </xf>
    <xf numFmtId="166" fontId="6" fillId="2" borderId="45" xfId="0" applyNumberFormat="1" applyFont="1" applyFill="1" applyBorder="1" applyAlignment="1">
      <alignment horizontal="center"/>
    </xf>
    <xf numFmtId="0" fontId="0" fillId="2" borderId="46" xfId="0" applyFont="1" applyFill="1" applyBorder="1" applyAlignment="1">
      <alignment horizontal="center" wrapText="1"/>
    </xf>
    <xf numFmtId="165" fontId="0" fillId="2" borderId="47" xfId="0" applyNumberFormat="1" applyFont="1" applyFill="1" applyBorder="1" applyAlignment="1">
      <alignment horizontal="center" wrapText="1"/>
    </xf>
    <xf numFmtId="165" fontId="0" fillId="2" borderId="48" xfId="0" applyNumberFormat="1" applyFont="1" applyFill="1" applyBorder="1" applyAlignment="1">
      <alignment horizontal="center" wrapText="1"/>
    </xf>
    <xf numFmtId="3" fontId="4" fillId="0" borderId="47" xfId="0" applyNumberFormat="1" applyFont="1" applyBorder="1" applyAlignment="1"/>
    <xf numFmtId="166" fontId="4" fillId="0" borderId="47" xfId="2" applyNumberFormat="1" applyFont="1" applyBorder="1" applyAlignment="1"/>
    <xf numFmtId="166" fontId="6" fillId="2" borderId="49" xfId="0" applyNumberFormat="1" applyFont="1" applyFill="1" applyBorder="1" applyAlignment="1">
      <alignment horizontal="center"/>
    </xf>
    <xf numFmtId="166" fontId="20" fillId="2" borderId="6" xfId="0" applyNumberFormat="1" applyFont="1" applyFill="1" applyBorder="1" applyAlignment="1">
      <alignment horizontal="center" wrapText="1"/>
    </xf>
    <xf numFmtId="3" fontId="16" fillId="0" borderId="6" xfId="0" applyNumberFormat="1" applyFont="1" applyBorder="1" applyAlignment="1"/>
    <xf numFmtId="3" fontId="16" fillId="0" borderId="6" xfId="0" applyNumberFormat="1" applyFont="1" applyBorder="1" applyAlignment="1">
      <alignment horizontal="right"/>
    </xf>
    <xf numFmtId="165" fontId="24" fillId="2" borderId="6" xfId="1" applyNumberFormat="1" applyFont="1" applyFill="1" applyBorder="1" applyAlignment="1" applyProtection="1">
      <alignment horizontal="right" wrapText="1"/>
    </xf>
    <xf numFmtId="165" fontId="16" fillId="2" borderId="6" xfId="1" applyNumberFormat="1" applyFont="1" applyFill="1" applyBorder="1" applyAlignment="1">
      <alignment horizontal="right" wrapText="1"/>
    </xf>
    <xf numFmtId="165" fontId="18" fillId="2" borderId="6" xfId="1" applyNumberFormat="1" applyFont="1" applyFill="1" applyBorder="1" applyAlignment="1">
      <alignment horizontal="right"/>
    </xf>
    <xf numFmtId="3" fontId="16" fillId="2" borderId="6" xfId="0" applyNumberFormat="1" applyFont="1" applyFill="1" applyBorder="1" applyAlignment="1">
      <alignment horizontal="right" wrapText="1"/>
    </xf>
    <xf numFmtId="3" fontId="15" fillId="2" borderId="6" xfId="0" applyNumberFormat="1" applyFont="1" applyFill="1" applyBorder="1" applyAlignment="1">
      <alignment horizontal="right" wrapText="1"/>
    </xf>
    <xf numFmtId="165" fontId="18" fillId="2" borderId="6" xfId="1" applyNumberFormat="1" applyFont="1" applyFill="1" applyBorder="1" applyAlignment="1">
      <alignment horizontal="left"/>
    </xf>
    <xf numFmtId="3" fontId="15" fillId="2" borderId="6" xfId="0" applyNumberFormat="1" applyFont="1" applyFill="1" applyBorder="1" applyAlignment="1">
      <alignment horizontal="left" wrapText="1"/>
    </xf>
    <xf numFmtId="165" fontId="14" fillId="2" borderId="6" xfId="1" applyNumberFormat="1" applyFont="1" applyFill="1" applyBorder="1" applyAlignment="1"/>
    <xf numFmtId="3" fontId="21" fillId="2" borderId="6" xfId="0" applyNumberFormat="1" applyFont="1" applyFill="1" applyBorder="1" applyAlignment="1">
      <alignment horizontal="left" wrapText="1"/>
    </xf>
    <xf numFmtId="166" fontId="16" fillId="0" borderId="6" xfId="2" applyNumberFormat="1" applyFont="1" applyBorder="1" applyAlignment="1"/>
    <xf numFmtId="166" fontId="14" fillId="0" borderId="6" xfId="2" applyNumberFormat="1" applyFont="1" applyBorder="1" applyAlignment="1"/>
    <xf numFmtId="166" fontId="16" fillId="2" borderId="10" xfId="0" applyNumberFormat="1" applyFont="1" applyFill="1" applyBorder="1" applyAlignment="1">
      <alignment horizontal="center"/>
    </xf>
    <xf numFmtId="0" fontId="23" fillId="3" borderId="33" xfId="3" applyFont="1" applyFill="1" applyBorder="1" applyAlignment="1">
      <alignment horizontal="right" wrapText="1"/>
    </xf>
    <xf numFmtId="165" fontId="15" fillId="2" borderId="6" xfId="1" applyNumberFormat="1" applyFont="1" applyFill="1" applyBorder="1" applyAlignment="1">
      <alignment horizontal="left"/>
    </xf>
    <xf numFmtId="166" fontId="4" fillId="2" borderId="0" xfId="2" applyNumberFormat="1" applyFont="1" applyFill="1" applyAlignment="1"/>
    <xf numFmtId="3" fontId="4" fillId="2" borderId="0" xfId="0" applyNumberFormat="1" applyFont="1" applyFill="1" applyAlignment="1"/>
    <xf numFmtId="0" fontId="4" fillId="2" borderId="0" xfId="0" applyFont="1" applyFill="1" applyAlignment="1"/>
    <xf numFmtId="4" fontId="4" fillId="2" borderId="0" xfId="0" applyNumberFormat="1" applyFont="1" applyFill="1" applyAlignment="1"/>
    <xf numFmtId="1" fontId="4" fillId="2" borderId="0" xfId="0" applyNumberFormat="1" applyFont="1" applyFill="1" applyAlignment="1"/>
    <xf numFmtId="9" fontId="4" fillId="2" borderId="0" xfId="2" applyNumberFormat="1" applyFont="1" applyFill="1" applyAlignment="1"/>
    <xf numFmtId="1" fontId="5" fillId="2" borderId="0" xfId="0" applyNumberFormat="1" applyFont="1" applyFill="1" applyAlignment="1">
      <alignment horizontal="left"/>
    </xf>
    <xf numFmtId="0" fontId="5" fillId="2" borderId="0" xfId="0" applyFont="1" applyFill="1" applyAlignment="1">
      <alignment horizontal="left"/>
    </xf>
    <xf numFmtId="10" fontId="4" fillId="2" borderId="0" xfId="2" applyNumberFormat="1" applyFont="1" applyFill="1" applyBorder="1" applyAlignment="1"/>
    <xf numFmtId="0" fontId="13" fillId="2" borderId="0" xfId="0" applyFont="1" applyFill="1" applyBorder="1" applyAlignment="1"/>
    <xf numFmtId="0" fontId="6" fillId="2" borderId="0" xfId="0" applyFont="1" applyFill="1" applyAlignment="1"/>
    <xf numFmtId="0" fontId="4" fillId="0" borderId="0" xfId="0" applyFont="1" applyFill="1" applyAlignment="1"/>
    <xf numFmtId="0" fontId="7" fillId="0" borderId="0" xfId="0" applyFont="1" applyFill="1" applyAlignment="1"/>
    <xf numFmtId="3" fontId="4" fillId="0" borderId="0" xfId="0" applyNumberFormat="1" applyFont="1" applyFill="1" applyAlignment="1"/>
    <xf numFmtId="10" fontId="4" fillId="2" borderId="0" xfId="2" applyNumberFormat="1" applyFont="1" applyFill="1" applyAlignment="1"/>
    <xf numFmtId="167" fontId="4" fillId="2" borderId="0" xfId="0" applyNumberFormat="1" applyFont="1" applyFill="1" applyAlignment="1"/>
    <xf numFmtId="166" fontId="4" fillId="2" borderId="0" xfId="0" applyNumberFormat="1" applyFont="1" applyFill="1" applyAlignment="1"/>
    <xf numFmtId="0" fontId="0" fillId="0" borderId="0" xfId="0" applyFont="1" applyFill="1" applyAlignment="1"/>
    <xf numFmtId="4" fontId="6" fillId="2" borderId="1" xfId="0" applyNumberFormat="1" applyFont="1" applyFill="1" applyBorder="1" applyAlignment="1">
      <alignment horizontal="center" wrapText="1"/>
    </xf>
    <xf numFmtId="4" fontId="6" fillId="2" borderId="7" xfId="0" applyNumberFormat="1" applyFont="1" applyFill="1" applyBorder="1" applyAlignment="1">
      <alignment horizontal="center" wrapText="1"/>
    </xf>
    <xf numFmtId="10" fontId="6" fillId="2" borderId="23" xfId="0" applyNumberFormat="1" applyFont="1" applyFill="1" applyBorder="1" applyAlignment="1">
      <alignment horizontal="center" wrapText="1"/>
    </xf>
    <xf numFmtId="10" fontId="6" fillId="2" borderId="23" xfId="2" applyNumberFormat="1" applyFont="1" applyFill="1" applyBorder="1" applyAlignment="1">
      <alignment horizontal="center" wrapText="1"/>
    </xf>
    <xf numFmtId="0" fontId="9" fillId="2" borderId="24" xfId="0" applyFont="1" applyFill="1" applyBorder="1" applyAlignment="1">
      <alignment horizontal="center" wrapText="1"/>
    </xf>
    <xf numFmtId="10" fontId="6" fillId="2" borderId="25" xfId="0" applyNumberFormat="1" applyFont="1" applyFill="1" applyBorder="1" applyAlignment="1">
      <alignment horizontal="center" wrapText="1"/>
    </xf>
    <xf numFmtId="0" fontId="14" fillId="2" borderId="0" xfId="0" applyFont="1" applyFill="1" applyBorder="1" applyAlignment="1"/>
    <xf numFmtId="0" fontId="14" fillId="0" borderId="36" xfId="0" applyFont="1" applyBorder="1" applyAlignment="1"/>
    <xf numFmtId="0" fontId="17" fillId="2" borderId="5" xfId="0" applyFont="1" applyFill="1" applyBorder="1" applyAlignment="1"/>
    <xf numFmtId="0" fontId="14" fillId="0" borderId="29" xfId="0" applyFont="1" applyBorder="1" applyAlignment="1"/>
    <xf numFmtId="0" fontId="14" fillId="0" borderId="6" xfId="0" applyFont="1" applyBorder="1" applyAlignment="1"/>
    <xf numFmtId="165" fontId="22" fillId="2" borderId="6" xfId="1" applyNumberFormat="1" applyFont="1" applyFill="1" applyBorder="1" applyAlignment="1" applyProtection="1">
      <alignment horizontal="right" wrapText="1"/>
    </xf>
    <xf numFmtId="4" fontId="14" fillId="0" borderId="6" xfId="0" applyNumberFormat="1" applyFont="1" applyBorder="1" applyAlignment="1"/>
    <xf numFmtId="165" fontId="14" fillId="2" borderId="6" xfId="1" applyNumberFormat="1" applyFont="1" applyFill="1" applyBorder="1" applyAlignment="1">
      <alignment horizontal="right" wrapText="1"/>
    </xf>
    <xf numFmtId="3" fontId="14" fillId="2" borderId="6" xfId="0" applyNumberFormat="1" applyFont="1" applyFill="1" applyBorder="1" applyAlignment="1">
      <alignment horizontal="right" wrapText="1"/>
    </xf>
    <xf numFmtId="0" fontId="14" fillId="0" borderId="23" xfId="0" applyFont="1" applyBorder="1" applyAlignment="1"/>
    <xf numFmtId="165" fontId="22" fillId="2" borderId="23" xfId="1" applyNumberFormat="1" applyFont="1" applyFill="1" applyBorder="1" applyAlignment="1" applyProtection="1">
      <alignment horizontal="right" wrapText="1"/>
    </xf>
    <xf numFmtId="165" fontId="14" fillId="2" borderId="23" xfId="1" applyNumberFormat="1" applyFont="1" applyFill="1" applyBorder="1" applyAlignment="1"/>
    <xf numFmtId="4" fontId="14" fillId="0" borderId="23" xfId="0" applyNumberFormat="1" applyFont="1" applyBorder="1" applyAlignment="1"/>
    <xf numFmtId="165" fontId="14" fillId="2" borderId="23" xfId="1" applyNumberFormat="1" applyFont="1" applyFill="1" applyBorder="1" applyAlignment="1">
      <alignment horizontal="right" wrapText="1"/>
    </xf>
    <xf numFmtId="3" fontId="14" fillId="2" borderId="23" xfId="0" applyNumberFormat="1" applyFont="1" applyFill="1" applyBorder="1" applyAlignment="1">
      <alignment horizontal="right" wrapText="1"/>
    </xf>
    <xf numFmtId="3" fontId="15" fillId="2" borderId="23" xfId="0" applyNumberFormat="1" applyFont="1" applyFill="1" applyBorder="1" applyAlignment="1">
      <alignment horizontal="left" wrapText="1"/>
    </xf>
    <xf numFmtId="166" fontId="14" fillId="0" borderId="23" xfId="2" applyNumberFormat="1" applyFont="1" applyBorder="1" applyAlignment="1"/>
    <xf numFmtId="166" fontId="20" fillId="2" borderId="23" xfId="0" applyNumberFormat="1" applyFont="1" applyFill="1" applyBorder="1" applyAlignment="1">
      <alignment horizontal="center" wrapText="1"/>
    </xf>
    <xf numFmtId="166" fontId="16" fillId="2" borderId="25" xfId="0" applyNumberFormat="1" applyFont="1" applyFill="1" applyBorder="1" applyAlignment="1">
      <alignment horizontal="center"/>
    </xf>
    <xf numFmtId="165" fontId="15" fillId="2" borderId="23" xfId="1" applyNumberFormat="1" applyFont="1" applyFill="1" applyBorder="1" applyAlignment="1">
      <alignment horizontal="left"/>
    </xf>
    <xf numFmtId="0" fontId="17" fillId="2" borderId="0" xfId="0" applyFont="1" applyFill="1" applyBorder="1" applyAlignment="1"/>
    <xf numFmtId="0" fontId="17" fillId="2" borderId="0" xfId="0" applyFont="1" applyFill="1" applyAlignment="1">
      <alignment horizontal="center"/>
    </xf>
    <xf numFmtId="165" fontId="18" fillId="2" borderId="23" xfId="1" applyNumberFormat="1" applyFont="1" applyFill="1" applyBorder="1" applyAlignment="1">
      <alignment horizontal="left"/>
    </xf>
    <xf numFmtId="0" fontId="4" fillId="2" borderId="15" xfId="0" applyFont="1" applyFill="1" applyBorder="1" applyAlignment="1"/>
    <xf numFmtId="165" fontId="6" fillId="2" borderId="26" xfId="1" applyNumberFormat="1" applyFont="1" applyFill="1" applyBorder="1" applyAlignment="1">
      <alignment horizontal="right" wrapText="1"/>
    </xf>
    <xf numFmtId="166" fontId="9" fillId="2" borderId="26" xfId="0" applyNumberFormat="1" applyFont="1" applyFill="1" applyBorder="1" applyAlignment="1">
      <alignment horizontal="center" wrapText="1"/>
    </xf>
    <xf numFmtId="166" fontId="6" fillId="2" borderId="27" xfId="0" applyNumberFormat="1" applyFont="1" applyFill="1" applyBorder="1" applyAlignment="1">
      <alignment horizontal="center"/>
    </xf>
    <xf numFmtId="15" fontId="4" fillId="2" borderId="0" xfId="0" applyNumberFormat="1" applyFont="1" applyFill="1" applyBorder="1" applyAlignment="1"/>
    <xf numFmtId="0" fontId="3" fillId="2" borderId="0" xfId="0" applyFont="1" applyFill="1" applyAlignment="1"/>
    <xf numFmtId="0" fontId="0" fillId="2" borderId="16" xfId="0" applyFont="1" applyFill="1" applyBorder="1" applyAlignment="1"/>
    <xf numFmtId="0" fontId="2" fillId="2" borderId="23" xfId="0" applyFont="1" applyFill="1" applyBorder="1" applyAlignment="1"/>
    <xf numFmtId="0" fontId="3" fillId="2" borderId="0" xfId="0" applyFont="1" applyFill="1" applyBorder="1" applyAlignment="1"/>
    <xf numFmtId="3" fontId="3" fillId="2" borderId="0" xfId="0" applyNumberFormat="1" applyFont="1" applyFill="1" applyBorder="1" applyAlignment="1"/>
    <xf numFmtId="4" fontId="3" fillId="2" borderId="0" xfId="0" applyNumberFormat="1" applyFont="1" applyFill="1" applyBorder="1" applyAlignment="1"/>
    <xf numFmtId="0" fontId="0" fillId="2" borderId="0" xfId="0" applyFill="1" applyBorder="1" applyAlignment="1"/>
    <xf numFmtId="0" fontId="2" fillId="2" borderId="6" xfId="0" applyFont="1" applyFill="1" applyBorder="1" applyAlignment="1"/>
    <xf numFmtId="0" fontId="14" fillId="0" borderId="41" xfId="0" applyFont="1" applyBorder="1" applyAlignment="1"/>
    <xf numFmtId="3" fontId="24" fillId="2" borderId="6" xfId="1" applyNumberFormat="1" applyFont="1" applyFill="1" applyBorder="1" applyAlignment="1" applyProtection="1">
      <alignment horizontal="right" wrapText="1"/>
    </xf>
    <xf numFmtId="3" fontId="16" fillId="2" borderId="6" xfId="1" applyNumberFormat="1" applyFont="1" applyFill="1" applyBorder="1" applyAlignment="1">
      <alignment horizontal="right" wrapText="1"/>
    </xf>
    <xf numFmtId="3" fontId="15" fillId="2" borderId="6" xfId="1" applyNumberFormat="1" applyFont="1" applyFill="1" applyBorder="1" applyAlignment="1">
      <alignment horizontal="left"/>
    </xf>
    <xf numFmtId="0" fontId="17" fillId="2" borderId="40" xfId="0" applyFont="1" applyFill="1" applyBorder="1" applyAlignment="1"/>
    <xf numFmtId="0" fontId="23" fillId="3" borderId="6" xfId="3" applyFont="1" applyFill="1" applyBorder="1" applyAlignment="1">
      <alignment horizontal="right" wrapText="1"/>
    </xf>
    <xf numFmtId="3" fontId="14" fillId="2" borderId="6" xfId="1" applyNumberFormat="1" applyFont="1" applyFill="1" applyBorder="1" applyAlignment="1"/>
    <xf numFmtId="0" fontId="14" fillId="0" borderId="30" xfId="0" applyFont="1" applyBorder="1" applyAlignment="1"/>
    <xf numFmtId="0" fontId="23" fillId="3" borderId="11" xfId="3" applyFont="1" applyFill="1" applyBorder="1" applyAlignment="1">
      <alignment horizontal="right" wrapText="1"/>
    </xf>
    <xf numFmtId="165" fontId="24" fillId="2" borderId="11" xfId="1" applyNumberFormat="1" applyFont="1" applyFill="1" applyBorder="1" applyAlignment="1" applyProtection="1">
      <alignment horizontal="right" wrapText="1"/>
    </xf>
    <xf numFmtId="3" fontId="24" fillId="2" borderId="11" xfId="1" applyNumberFormat="1" applyFont="1" applyFill="1" applyBorder="1" applyAlignment="1" applyProtection="1">
      <alignment horizontal="right" wrapText="1"/>
    </xf>
    <xf numFmtId="3" fontId="16" fillId="2" borderId="11" xfId="1" applyNumberFormat="1" applyFont="1" applyFill="1" applyBorder="1" applyAlignment="1">
      <alignment horizontal="right" wrapText="1"/>
    </xf>
    <xf numFmtId="3" fontId="25" fillId="2" borderId="11" xfId="1" applyNumberFormat="1" applyFont="1" applyFill="1" applyBorder="1" applyAlignment="1"/>
    <xf numFmtId="3" fontId="16" fillId="0" borderId="11" xfId="0" applyNumberFormat="1" applyFont="1" applyBorder="1" applyAlignment="1"/>
    <xf numFmtId="3" fontId="16" fillId="2" borderId="11" xfId="0" applyNumberFormat="1" applyFont="1" applyFill="1" applyBorder="1" applyAlignment="1">
      <alignment horizontal="right" wrapText="1"/>
    </xf>
    <xf numFmtId="3" fontId="21" fillId="2" borderId="11" xfId="0" applyNumberFormat="1" applyFont="1" applyFill="1" applyBorder="1" applyAlignment="1">
      <alignment horizontal="left" wrapText="1"/>
    </xf>
    <xf numFmtId="165" fontId="16" fillId="2" borderId="11" xfId="1" applyNumberFormat="1" applyFont="1" applyFill="1" applyBorder="1" applyAlignment="1">
      <alignment horizontal="right" wrapText="1"/>
    </xf>
    <xf numFmtId="166" fontId="14" fillId="0" borderId="11" xfId="2" applyNumberFormat="1" applyFont="1" applyBorder="1" applyAlignment="1"/>
    <xf numFmtId="166" fontId="20" fillId="2" borderId="11" xfId="0" applyNumberFormat="1" applyFont="1" applyFill="1" applyBorder="1" applyAlignment="1">
      <alignment horizontal="center" wrapText="1"/>
    </xf>
    <xf numFmtId="166" fontId="16" fillId="2" borderId="31" xfId="0" applyNumberFormat="1" applyFont="1" applyFill="1" applyBorder="1" applyAlignment="1">
      <alignment horizontal="center"/>
    </xf>
    <xf numFmtId="0" fontId="6" fillId="2" borderId="50" xfId="0" applyFont="1" applyFill="1" applyBorder="1" applyAlignment="1">
      <alignment horizontal="right"/>
    </xf>
    <xf numFmtId="165" fontId="6" fillId="2" borderId="26" xfId="1" applyNumberFormat="1" applyFont="1" applyFill="1" applyBorder="1" applyAlignment="1"/>
    <xf numFmtId="0" fontId="6" fillId="2" borderId="26" xfId="0" applyFont="1" applyFill="1" applyBorder="1" applyAlignment="1"/>
    <xf numFmtId="3" fontId="6" fillId="2" borderId="26" xfId="0" applyNumberFormat="1" applyFont="1" applyFill="1" applyBorder="1" applyAlignment="1"/>
    <xf numFmtId="3" fontId="6" fillId="2" borderId="26" xfId="0" applyNumberFormat="1" applyFont="1" applyFill="1" applyBorder="1" applyAlignment="1">
      <alignment horizontal="left"/>
    </xf>
    <xf numFmtId="0" fontId="5" fillId="2" borderId="26" xfId="0" applyFont="1" applyFill="1" applyBorder="1" applyAlignment="1">
      <alignment horizontal="left"/>
    </xf>
    <xf numFmtId="166" fontId="6" fillId="0" borderId="26" xfId="2" applyNumberFormat="1" applyFont="1" applyBorder="1" applyAlignment="1"/>
    <xf numFmtId="3" fontId="16" fillId="2" borderId="26" xfId="1" applyNumberFormat="1" applyFont="1" applyFill="1" applyBorder="1" applyAlignment="1">
      <alignment horizontal="right" wrapText="1"/>
    </xf>
    <xf numFmtId="4" fontId="6" fillId="2" borderId="1" xfId="0" applyNumberFormat="1" applyFont="1" applyFill="1" applyBorder="1" applyAlignment="1">
      <alignment horizontal="center" wrapText="1"/>
    </xf>
    <xf numFmtId="168" fontId="0" fillId="2" borderId="0" xfId="0" applyNumberFormat="1" applyFont="1" applyFill="1" applyAlignment="1"/>
    <xf numFmtId="0" fontId="0" fillId="2" borderId="6" xfId="0" applyFont="1" applyFill="1" applyBorder="1" applyAlignment="1">
      <alignment horizontal="left" wrapText="1"/>
    </xf>
    <xf numFmtId="0" fontId="0" fillId="2" borderId="6" xfId="0" applyFont="1" applyFill="1" applyBorder="1" applyAlignment="1">
      <alignment horizontal="left"/>
    </xf>
    <xf numFmtId="0" fontId="6" fillId="2" borderId="2" xfId="0" applyFont="1" applyFill="1" applyBorder="1" applyAlignment="1">
      <alignment horizontal="center" wrapText="1"/>
    </xf>
    <xf numFmtId="0" fontId="6" fillId="2" borderId="1"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8" fillId="2" borderId="28" xfId="0" applyFont="1" applyFill="1" applyBorder="1" applyAlignment="1">
      <alignment horizontal="left"/>
    </xf>
    <xf numFmtId="0" fontId="8" fillId="2" borderId="6" xfId="0" applyFont="1" applyFill="1" applyBorder="1" applyAlignment="1">
      <alignment horizontal="left"/>
    </xf>
    <xf numFmtId="10" fontId="6" fillId="2" borderId="3" xfId="0" applyNumberFormat="1" applyFont="1" applyFill="1" applyBorder="1" applyAlignment="1">
      <alignment horizontal="center" wrapText="1"/>
    </xf>
    <xf numFmtId="10" fontId="6" fillId="2" borderId="4" xfId="0" applyNumberFormat="1" applyFont="1" applyFill="1" applyBorder="1" applyAlignment="1">
      <alignment horizontal="center" wrapText="1"/>
    </xf>
    <xf numFmtId="10" fontId="6" fillId="2" borderId="18" xfId="0" applyNumberFormat="1" applyFont="1" applyFill="1" applyBorder="1" applyAlignment="1">
      <alignment horizontal="center" wrapText="1"/>
    </xf>
    <xf numFmtId="0" fontId="5" fillId="2" borderId="6" xfId="0" applyFont="1" applyFill="1" applyBorder="1" applyAlignment="1">
      <alignment horizontal="left" wrapText="1"/>
    </xf>
    <xf numFmtId="0" fontId="6" fillId="2" borderId="20" xfId="0" applyFont="1" applyFill="1" applyBorder="1" applyAlignment="1">
      <alignment horizontal="center" wrapText="1"/>
    </xf>
    <xf numFmtId="0" fontId="6" fillId="2" borderId="21" xfId="0" applyFont="1" applyFill="1" applyBorder="1" applyAlignment="1">
      <alignment horizontal="center" wrapText="1"/>
    </xf>
    <xf numFmtId="10" fontId="6" fillId="2" borderId="17" xfId="0" applyNumberFormat="1" applyFont="1" applyFill="1" applyBorder="1" applyAlignment="1">
      <alignment horizontal="center" wrapText="1"/>
    </xf>
    <xf numFmtId="0" fontId="0" fillId="2" borderId="1" xfId="0" applyFont="1" applyFill="1" applyBorder="1" applyAlignment="1">
      <alignment horizontal="center" wrapText="1"/>
    </xf>
    <xf numFmtId="0" fontId="0" fillId="2" borderId="9" xfId="0" applyFont="1" applyFill="1" applyBorder="1" applyAlignment="1">
      <alignment horizontal="center" wrapText="1"/>
    </xf>
    <xf numFmtId="4" fontId="6" fillId="2" borderId="28" xfId="0" applyNumberFormat="1" applyFont="1" applyFill="1" applyBorder="1" applyAlignment="1">
      <alignment horizontal="center" wrapText="1"/>
    </xf>
    <xf numFmtId="4" fontId="6" fillId="2" borderId="6" xfId="0" applyNumberFormat="1" applyFont="1" applyFill="1" applyBorder="1" applyAlignment="1">
      <alignment horizontal="center" wrapText="1"/>
    </xf>
    <xf numFmtId="4" fontId="6" fillId="2" borderId="2" xfId="0" applyNumberFormat="1" applyFont="1" applyFill="1" applyBorder="1" applyAlignment="1">
      <alignment horizontal="center" wrapText="1"/>
    </xf>
    <xf numFmtId="4" fontId="6" fillId="2" borderId="1" xfId="0" applyNumberFormat="1" applyFont="1" applyFill="1" applyBorder="1" applyAlignment="1">
      <alignment horizontal="center" wrapText="1"/>
    </xf>
    <xf numFmtId="4" fontId="6" fillId="2" borderId="8" xfId="0" applyNumberFormat="1" applyFont="1" applyFill="1" applyBorder="1" applyAlignment="1">
      <alignment horizontal="center" wrapText="1"/>
    </xf>
    <xf numFmtId="4" fontId="6" fillId="2" borderId="9" xfId="0" applyNumberFormat="1" applyFont="1" applyFill="1" applyBorder="1" applyAlignment="1">
      <alignment horizontal="center" wrapText="1"/>
    </xf>
    <xf numFmtId="4" fontId="0" fillId="2" borderId="20" xfId="0" applyNumberFormat="1" applyFont="1" applyFill="1" applyBorder="1" applyAlignment="1">
      <alignment horizontal="left"/>
    </xf>
    <xf numFmtId="4" fontId="0" fillId="2" borderId="12" xfId="0" applyNumberFormat="1" applyFont="1" applyFill="1" applyBorder="1" applyAlignment="1">
      <alignment horizontal="left"/>
    </xf>
    <xf numFmtId="0" fontId="6" fillId="2" borderId="19" xfId="0" applyFont="1" applyFill="1" applyBorder="1" applyAlignment="1">
      <alignment horizontal="center" wrapText="1"/>
    </xf>
    <xf numFmtId="0" fontId="6" fillId="2" borderId="22" xfId="0" applyFont="1" applyFill="1" applyBorder="1" applyAlignment="1">
      <alignment horizontal="center" wrapText="1"/>
    </xf>
    <xf numFmtId="0" fontId="4" fillId="2" borderId="13" xfId="0" applyFont="1" applyFill="1" applyBorder="1" applyAlignment="1">
      <alignment horizontal="center"/>
    </xf>
    <xf numFmtId="0" fontId="4" fillId="2" borderId="14" xfId="0" applyFont="1" applyFill="1" applyBorder="1" applyAlignment="1">
      <alignment horizontal="center"/>
    </xf>
    <xf numFmtId="0" fontId="4" fillId="2" borderId="32" xfId="0" applyFont="1" applyFill="1" applyBorder="1" applyAlignment="1">
      <alignment horizontal="center"/>
    </xf>
    <xf numFmtId="166" fontId="16" fillId="0" borderId="34" xfId="2" applyNumberFormat="1" applyFont="1" applyBorder="1" applyAlignment="1">
      <alignment horizontal="center"/>
    </xf>
    <xf numFmtId="166" fontId="16" fillId="0" borderId="33" xfId="2" applyNumberFormat="1" applyFont="1" applyBorder="1" applyAlignment="1">
      <alignment horizontal="center"/>
    </xf>
    <xf numFmtId="166" fontId="16" fillId="0" borderId="35" xfId="2" applyNumberFormat="1" applyFont="1" applyBorder="1" applyAlignment="1">
      <alignment horizontal="center"/>
    </xf>
    <xf numFmtId="0" fontId="16" fillId="0" borderId="13" xfId="0" applyFont="1" applyBorder="1" applyAlignment="1">
      <alignment horizontal="left"/>
    </xf>
    <xf numFmtId="0" fontId="14" fillId="0" borderId="14" xfId="0" applyFont="1" applyBorder="1" applyAlignment="1">
      <alignment horizontal="left"/>
    </xf>
    <xf numFmtId="0" fontId="14" fillId="0" borderId="32" xfId="0" applyFont="1" applyBorder="1" applyAlignment="1">
      <alignment horizontal="left"/>
    </xf>
    <xf numFmtId="166" fontId="16" fillId="0" borderId="11" xfId="2" applyNumberFormat="1" applyFont="1" applyBorder="1" applyAlignment="1">
      <alignment horizontal="center"/>
    </xf>
    <xf numFmtId="0" fontId="6" fillId="0" borderId="37" xfId="0" applyFont="1" applyBorder="1" applyAlignment="1">
      <alignment horizontal="left"/>
    </xf>
    <xf numFmtId="0" fontId="14" fillId="0" borderId="38" xfId="0" applyFont="1" applyBorder="1" applyAlignment="1">
      <alignment horizontal="left"/>
    </xf>
    <xf numFmtId="0" fontId="14" fillId="0" borderId="39" xfId="0" applyFont="1" applyBorder="1" applyAlignment="1">
      <alignment horizontal="left"/>
    </xf>
    <xf numFmtId="0" fontId="19" fillId="2" borderId="13" xfId="0" applyFont="1" applyFill="1" applyBorder="1" applyAlignment="1">
      <alignment horizontal="left"/>
    </xf>
    <xf numFmtId="0" fontId="19" fillId="2" borderId="14" xfId="0" applyFont="1" applyFill="1" applyBorder="1" applyAlignment="1">
      <alignment horizontal="left"/>
    </xf>
    <xf numFmtId="0" fontId="19" fillId="2" borderId="32" xfId="0" applyFont="1" applyFill="1" applyBorder="1" applyAlignment="1">
      <alignment horizontal="left"/>
    </xf>
    <xf numFmtId="0" fontId="6" fillId="0" borderId="13" xfId="0" applyFont="1" applyBorder="1" applyAlignment="1">
      <alignment horizontal="left"/>
    </xf>
    <xf numFmtId="0" fontId="4" fillId="0" borderId="14" xfId="0" applyFont="1" applyBorder="1" applyAlignment="1">
      <alignment horizontal="left"/>
    </xf>
    <xf numFmtId="0" fontId="4" fillId="0" borderId="32" xfId="0" applyFont="1" applyBorder="1" applyAlignment="1">
      <alignment horizontal="left"/>
    </xf>
    <xf numFmtId="0" fontId="16" fillId="0" borderId="37" xfId="0" applyFont="1" applyBorder="1" applyAlignment="1">
      <alignment horizontal="left"/>
    </xf>
    <xf numFmtId="0" fontId="16" fillId="0" borderId="38" xfId="0" applyFont="1" applyBorder="1" applyAlignment="1">
      <alignment horizontal="left"/>
    </xf>
    <xf numFmtId="0" fontId="16" fillId="0" borderId="39" xfId="0" applyFont="1" applyBorder="1" applyAlignment="1">
      <alignment horizontal="left"/>
    </xf>
    <xf numFmtId="0" fontId="16" fillId="0" borderId="42" xfId="0" applyFont="1" applyBorder="1" applyAlignment="1">
      <alignment horizontal="left"/>
    </xf>
    <xf numFmtId="0" fontId="16" fillId="0" borderId="43" xfId="0" applyFont="1" applyBorder="1" applyAlignment="1">
      <alignment horizontal="left"/>
    </xf>
    <xf numFmtId="0" fontId="16" fillId="0" borderId="44" xfId="0" applyFont="1" applyBorder="1" applyAlignment="1">
      <alignment horizontal="left"/>
    </xf>
    <xf numFmtId="0" fontId="16" fillId="0" borderId="14" xfId="0" applyFont="1" applyBorder="1" applyAlignment="1">
      <alignment horizontal="left"/>
    </xf>
    <xf numFmtId="0" fontId="16" fillId="0" borderId="32" xfId="0" applyFont="1" applyBorder="1" applyAlignment="1">
      <alignment horizontal="left"/>
    </xf>
    <xf numFmtId="166" fontId="16" fillId="0" borderId="6" xfId="2" applyNumberFormat="1" applyFont="1" applyBorder="1" applyAlignment="1">
      <alignment horizontal="center"/>
    </xf>
  </cellXfs>
  <cellStyles count="9">
    <cellStyle name="Comma" xfId="1" builtinId="3"/>
    <cellStyle name="Comma 2" xfId="5" xr:uid="{00000000-0005-0000-0000-000001000000}"/>
    <cellStyle name="Normal" xfId="0" builtinId="0"/>
    <cellStyle name="Normal 18" xfId="4" xr:uid="{00000000-0005-0000-0000-000003000000}"/>
    <cellStyle name="Normal 2" xfId="3" xr:uid="{00000000-0005-0000-0000-000004000000}"/>
    <cellStyle name="Normal 2 2" xfId="7" xr:uid="{00000000-0005-0000-0000-000005000000}"/>
    <cellStyle name="Normal 2 3" xfId="6" xr:uid="{00000000-0005-0000-0000-000006000000}"/>
    <cellStyle name="Normal 4" xfId="8" xr:uid="{00000000-0005-0000-0000-000007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63500</xdr:colOff>
      <xdr:row>0</xdr:row>
      <xdr:rowOff>52916</xdr:rowOff>
    </xdr:from>
    <xdr:to>
      <xdr:col>3</xdr:col>
      <xdr:colOff>3386667</xdr:colOff>
      <xdr:row>0</xdr:row>
      <xdr:rowOff>687915</xdr:rowOff>
    </xdr:to>
    <xdr:pic>
      <xdr:nvPicPr>
        <xdr:cNvPr id="3" name="Picture 2">
          <a:extLst>
            <a:ext uri="{FF2B5EF4-FFF2-40B4-BE49-F238E27FC236}">
              <a16:creationId xmlns:a16="http://schemas.microsoft.com/office/drawing/2014/main" id="{ACDEC6E3-30BD-4E52-AA70-7D4C2BD764E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77"/>
        <a:stretch/>
      </xdr:blipFill>
      <xdr:spPr>
        <a:xfrm>
          <a:off x="698500" y="52916"/>
          <a:ext cx="3968750" cy="634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63500</xdr:colOff>
      <xdr:row>0</xdr:row>
      <xdr:rowOff>52916</xdr:rowOff>
    </xdr:from>
    <xdr:to>
      <xdr:col>3</xdr:col>
      <xdr:colOff>3386667</xdr:colOff>
      <xdr:row>0</xdr:row>
      <xdr:rowOff>687915</xdr:rowOff>
    </xdr:to>
    <xdr:pic>
      <xdr:nvPicPr>
        <xdr:cNvPr id="2" name="Picture 1">
          <a:extLst>
            <a:ext uri="{FF2B5EF4-FFF2-40B4-BE49-F238E27FC236}">
              <a16:creationId xmlns:a16="http://schemas.microsoft.com/office/drawing/2014/main" id="{78B15752-5020-4F17-BE14-5912E5E89DB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77"/>
        <a:stretch/>
      </xdr:blipFill>
      <xdr:spPr>
        <a:xfrm>
          <a:off x="701675" y="52916"/>
          <a:ext cx="3970867" cy="634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63500</xdr:colOff>
      <xdr:row>0</xdr:row>
      <xdr:rowOff>52916</xdr:rowOff>
    </xdr:from>
    <xdr:to>
      <xdr:col>3</xdr:col>
      <xdr:colOff>3386667</xdr:colOff>
      <xdr:row>0</xdr:row>
      <xdr:rowOff>687915</xdr:rowOff>
    </xdr:to>
    <xdr:pic>
      <xdr:nvPicPr>
        <xdr:cNvPr id="2" name="Picture 1">
          <a:extLst>
            <a:ext uri="{FF2B5EF4-FFF2-40B4-BE49-F238E27FC236}">
              <a16:creationId xmlns:a16="http://schemas.microsoft.com/office/drawing/2014/main" id="{CE91F043-2CC0-4766-9EA5-DC0DBE7FAA9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6077"/>
        <a:stretch/>
      </xdr:blipFill>
      <xdr:spPr>
        <a:xfrm>
          <a:off x="701675" y="52916"/>
          <a:ext cx="3970867" cy="6349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27"/>
  <sheetViews>
    <sheetView tabSelected="1" zoomScale="90" zoomScaleNormal="90" workbookViewId="0">
      <selection activeCell="F1" sqref="F1"/>
    </sheetView>
  </sheetViews>
  <sheetFormatPr defaultColWidth="9.33203125" defaultRowHeight="16.2" x14ac:dyDescent="0.3"/>
  <cols>
    <col min="1" max="1" width="1.33203125" style="30" customWidth="1"/>
    <col min="2" max="2" width="8.33203125" style="143" customWidth="1"/>
    <col min="3" max="3" width="9.6640625" style="3" customWidth="1"/>
    <col min="4" max="4" width="53.33203125" style="30" customWidth="1"/>
    <col min="5" max="5" width="12.33203125" style="30" customWidth="1"/>
    <col min="6" max="6" width="11.44140625" style="30" customWidth="1"/>
    <col min="7" max="7" width="12" style="30" customWidth="1"/>
    <col min="8" max="8" width="14.6640625" style="30" customWidth="1"/>
    <col min="9" max="9" width="12.6640625" style="30" customWidth="1"/>
    <col min="10" max="10" width="3" style="30" customWidth="1"/>
    <col min="11" max="11" width="12.6640625" style="45" customWidth="1"/>
    <col min="12" max="12" width="7.44140625" style="45" customWidth="1"/>
    <col min="13" max="13" width="3" style="46" customWidth="1"/>
    <col min="14" max="14" width="12.6640625" style="45" customWidth="1"/>
    <col min="15" max="15" width="7.6640625" style="45" customWidth="1"/>
    <col min="16" max="16" width="3" style="47" customWidth="1"/>
    <col min="17" max="17" width="12.6640625" style="45" customWidth="1"/>
    <col min="18" max="18" width="7.44140625" style="45" customWidth="1"/>
    <col min="19" max="19" width="3" style="48" customWidth="1"/>
    <col min="20" max="20" width="12.6640625" style="30" customWidth="1"/>
    <col min="21" max="21" width="12.6640625" style="49" customWidth="1"/>
    <col min="22" max="22" width="12.6640625" style="30" customWidth="1"/>
    <col min="23" max="23" width="12.6640625" style="49" customWidth="1"/>
    <col min="24" max="24" width="12.6640625" style="30" customWidth="1"/>
    <col min="25" max="25" width="12.6640625" style="49" customWidth="1"/>
    <col min="26" max="29" width="12.6640625" style="30" customWidth="1"/>
    <col min="30" max="30" width="12.6640625" style="50" customWidth="1"/>
    <col min="31" max="33" width="9.5546875" style="30" customWidth="1"/>
    <col min="34" max="16384" width="9.33203125" style="30"/>
  </cols>
  <sheetData>
    <row r="1" spans="1:31" s="92" customFormat="1" ht="60" customHeight="1" thickBot="1" x14ac:dyDescent="0.35">
      <c r="A1" s="207"/>
      <c r="B1" s="208"/>
      <c r="C1" s="208"/>
      <c r="D1" s="208"/>
      <c r="E1" s="209"/>
      <c r="F1" s="2"/>
      <c r="G1" s="90"/>
      <c r="H1" s="90"/>
      <c r="I1" s="91"/>
      <c r="K1" s="90"/>
      <c r="L1" s="93"/>
      <c r="M1" s="94"/>
      <c r="N1" s="91"/>
      <c r="O1" s="95"/>
      <c r="P1" s="96"/>
      <c r="Q1" s="93"/>
      <c r="R1" s="93"/>
      <c r="S1" s="97"/>
      <c r="T1" s="29"/>
      <c r="U1" s="98"/>
      <c r="V1" s="99"/>
      <c r="W1" s="98"/>
      <c r="X1" s="29"/>
      <c r="Y1" s="98"/>
      <c r="Z1" s="29"/>
      <c r="AA1" s="29"/>
      <c r="AB1" s="29"/>
      <c r="AC1" s="29"/>
      <c r="AD1" s="100"/>
    </row>
    <row r="2" spans="1:31" s="92" customFormat="1" ht="23.25" customHeight="1" x14ac:dyDescent="0.35">
      <c r="A2" s="101"/>
      <c r="B2" s="102" t="s">
        <v>157</v>
      </c>
      <c r="C2" s="19"/>
      <c r="D2" s="101"/>
      <c r="E2" s="103"/>
      <c r="F2" s="91"/>
      <c r="G2" s="91"/>
      <c r="H2" s="91"/>
      <c r="I2" s="91"/>
      <c r="K2" s="93"/>
      <c r="L2" s="93"/>
      <c r="M2" s="94"/>
      <c r="N2" s="93"/>
      <c r="O2" s="93"/>
      <c r="P2" s="96"/>
      <c r="Q2" s="93"/>
      <c r="R2" s="93"/>
      <c r="S2" s="97"/>
      <c r="U2" s="104"/>
      <c r="W2" s="104"/>
      <c r="X2" s="105"/>
      <c r="Y2" s="104"/>
      <c r="AA2" s="106"/>
      <c r="AB2" s="106"/>
      <c r="AD2" s="100"/>
    </row>
    <row r="3" spans="1:31" ht="7.2" customHeight="1" thickBot="1" x14ac:dyDescent="0.35">
      <c r="A3" s="107"/>
      <c r="B3" s="107"/>
      <c r="C3" s="20"/>
      <c r="D3" s="107"/>
      <c r="E3" s="107"/>
    </row>
    <row r="4" spans="1:31" s="25" customFormat="1" ht="21.6" customHeight="1" x14ac:dyDescent="0.3">
      <c r="A4" s="22"/>
      <c r="B4" s="205" t="s">
        <v>0</v>
      </c>
      <c r="C4" s="192" t="s">
        <v>1</v>
      </c>
      <c r="D4" s="192" t="s">
        <v>2</v>
      </c>
      <c r="E4" s="192" t="s">
        <v>99</v>
      </c>
      <c r="F4" s="192" t="s">
        <v>3</v>
      </c>
      <c r="G4" s="192" t="s">
        <v>4</v>
      </c>
      <c r="H4" s="192" t="s">
        <v>5</v>
      </c>
      <c r="I4" s="192" t="s">
        <v>6</v>
      </c>
      <c r="J4" s="195"/>
      <c r="K4" s="197" t="s">
        <v>7</v>
      </c>
      <c r="L4" s="197"/>
      <c r="M4" s="178"/>
      <c r="N4" s="199" t="s">
        <v>8</v>
      </c>
      <c r="O4" s="200"/>
      <c r="P4" s="203"/>
      <c r="Q4" s="182" t="s">
        <v>9</v>
      </c>
      <c r="R4" s="183"/>
      <c r="S4" s="186"/>
      <c r="T4" s="188" t="s">
        <v>113</v>
      </c>
      <c r="U4" s="189"/>
      <c r="V4" s="189"/>
      <c r="W4" s="189"/>
      <c r="X4" s="189"/>
      <c r="Y4" s="189"/>
      <c r="Z4" s="190"/>
      <c r="AA4" s="188" t="s">
        <v>114</v>
      </c>
      <c r="AB4" s="189"/>
      <c r="AC4" s="189"/>
      <c r="AD4" s="194"/>
    </row>
    <row r="5" spans="1:31" s="25" customFormat="1" ht="92.25" customHeight="1" x14ac:dyDescent="0.3">
      <c r="A5" s="22"/>
      <c r="B5" s="206"/>
      <c r="C5" s="193"/>
      <c r="D5" s="193"/>
      <c r="E5" s="193"/>
      <c r="F5" s="193"/>
      <c r="G5" s="193"/>
      <c r="H5" s="193"/>
      <c r="I5" s="193"/>
      <c r="J5" s="196"/>
      <c r="K5" s="198"/>
      <c r="L5" s="198"/>
      <c r="M5" s="109"/>
      <c r="N5" s="201"/>
      <c r="O5" s="202"/>
      <c r="P5" s="204"/>
      <c r="Q5" s="184"/>
      <c r="R5" s="185"/>
      <c r="S5" s="187"/>
      <c r="T5" s="110" t="s">
        <v>10</v>
      </c>
      <c r="U5" s="111" t="s">
        <v>11</v>
      </c>
      <c r="V5" s="110" t="s">
        <v>92</v>
      </c>
      <c r="W5" s="111" t="s">
        <v>12</v>
      </c>
      <c r="X5" s="110" t="s">
        <v>13</v>
      </c>
      <c r="Y5" s="111" t="s">
        <v>14</v>
      </c>
      <c r="Z5" s="112" t="s">
        <v>93</v>
      </c>
      <c r="AA5" s="110" t="s">
        <v>15</v>
      </c>
      <c r="AB5" s="110" t="s">
        <v>16</v>
      </c>
      <c r="AC5" s="110" t="s">
        <v>17</v>
      </c>
      <c r="AD5" s="113" t="s">
        <v>18</v>
      </c>
    </row>
    <row r="6" spans="1:31" s="25" customFormat="1" ht="20.85" customHeight="1" thickBot="1" x14ac:dyDescent="0.35">
      <c r="A6" s="22"/>
      <c r="B6" s="69"/>
      <c r="C6" s="68"/>
      <c r="D6" s="68"/>
      <c r="E6" s="68"/>
      <c r="F6" s="68"/>
      <c r="G6" s="68"/>
      <c r="H6" s="68"/>
      <c r="I6" s="68"/>
      <c r="J6" s="67"/>
      <c r="K6" s="34" t="s">
        <v>19</v>
      </c>
      <c r="L6" s="34" t="s">
        <v>20</v>
      </c>
      <c r="M6" s="35"/>
      <c r="N6" s="34" t="s">
        <v>19</v>
      </c>
      <c r="O6" s="34" t="s">
        <v>21</v>
      </c>
      <c r="P6" s="36"/>
      <c r="Q6" s="34" t="s">
        <v>19</v>
      </c>
      <c r="R6" s="34" t="s">
        <v>21</v>
      </c>
      <c r="S6" s="37"/>
      <c r="T6" s="38" t="s">
        <v>22</v>
      </c>
      <c r="U6" s="39" t="s">
        <v>22</v>
      </c>
      <c r="V6" s="38" t="s">
        <v>22</v>
      </c>
      <c r="W6" s="39" t="s">
        <v>22</v>
      </c>
      <c r="X6" s="38" t="s">
        <v>22</v>
      </c>
      <c r="Y6" s="39" t="s">
        <v>22</v>
      </c>
      <c r="Z6" s="31" t="s">
        <v>22</v>
      </c>
      <c r="AA6" s="38" t="s">
        <v>22</v>
      </c>
      <c r="AB6" s="38" t="s">
        <v>22</v>
      </c>
      <c r="AC6" s="38" t="s">
        <v>22</v>
      </c>
      <c r="AD6" s="40" t="s">
        <v>22</v>
      </c>
    </row>
    <row r="7" spans="1:31" s="25" customFormat="1" ht="20.100000000000001" customHeight="1" x14ac:dyDescent="0.3">
      <c r="A7" s="22"/>
      <c r="B7" s="57">
        <v>522</v>
      </c>
      <c r="C7" s="58">
        <v>9</v>
      </c>
      <c r="D7" s="59" t="s">
        <v>23</v>
      </c>
      <c r="E7" s="60">
        <v>1410</v>
      </c>
      <c r="F7" s="60">
        <v>0</v>
      </c>
      <c r="G7" s="60">
        <v>191</v>
      </c>
      <c r="H7" s="60">
        <v>2605</v>
      </c>
      <c r="I7" s="60">
        <v>2685</v>
      </c>
      <c r="J7" s="61"/>
      <c r="K7" s="62">
        <v>769.88</v>
      </c>
      <c r="L7" s="63">
        <f t="shared" ref="L7:L46" si="0">K7*1000/I7</f>
        <v>286.7337057728119</v>
      </c>
      <c r="M7" s="61"/>
      <c r="N7" s="62">
        <v>159.62</v>
      </c>
      <c r="O7" s="63">
        <f t="shared" ref="O7:O46" si="1">N7*1000/I7</f>
        <v>59.448789571694597</v>
      </c>
      <c r="P7" s="61"/>
      <c r="Q7" s="62">
        <v>610.26</v>
      </c>
      <c r="R7" s="63">
        <f t="shared" ref="R7:R46" si="2">Q7*1000/I7</f>
        <v>227.28491620111731</v>
      </c>
      <c r="S7" s="61"/>
      <c r="T7" s="64">
        <v>8.9901014910412219E-2</v>
      </c>
      <c r="U7" s="64">
        <v>0</v>
      </c>
      <c r="V7" s="64">
        <v>1.2529758175667211E-3</v>
      </c>
      <c r="W7" s="64">
        <v>0.86536774840245578</v>
      </c>
      <c r="X7" s="64">
        <v>0</v>
      </c>
      <c r="Y7" s="64">
        <v>4.3478260869565216E-2</v>
      </c>
      <c r="Z7" s="65">
        <f t="shared" ref="Z7:Z46" si="3">N7/K7</f>
        <v>0.20733101262534423</v>
      </c>
      <c r="AA7" s="64">
        <v>0</v>
      </c>
      <c r="AB7" s="64">
        <v>0</v>
      </c>
      <c r="AC7" s="64">
        <v>1</v>
      </c>
      <c r="AD7" s="66">
        <f>Q7/K7</f>
        <v>0.79266898737465574</v>
      </c>
      <c r="AE7" s="56"/>
    </row>
    <row r="8" spans="1:31" s="25" customFormat="1" ht="20.100000000000001" customHeight="1" x14ac:dyDescent="0.3">
      <c r="A8" s="22"/>
      <c r="B8" s="57">
        <v>977</v>
      </c>
      <c r="C8" s="58">
        <v>7</v>
      </c>
      <c r="D8" s="59" t="s">
        <v>138</v>
      </c>
      <c r="E8" s="60">
        <v>311</v>
      </c>
      <c r="F8" s="60">
        <v>0</v>
      </c>
      <c r="G8" s="60">
        <v>15</v>
      </c>
      <c r="H8" s="60">
        <v>325</v>
      </c>
      <c r="I8" s="60">
        <v>331</v>
      </c>
      <c r="J8" s="61"/>
      <c r="K8" s="62">
        <v>184.45</v>
      </c>
      <c r="L8" s="63">
        <f t="shared" si="0"/>
        <v>557.25075528700904</v>
      </c>
      <c r="M8" s="61"/>
      <c r="N8" s="62">
        <v>85.17</v>
      </c>
      <c r="O8" s="63">
        <f t="shared" si="1"/>
        <v>257.31117824773412</v>
      </c>
      <c r="P8" s="61">
        <v>6</v>
      </c>
      <c r="Q8" s="62">
        <v>99.28</v>
      </c>
      <c r="R8" s="63">
        <f t="shared" si="2"/>
        <v>299.93957703927492</v>
      </c>
      <c r="S8" s="61"/>
      <c r="T8" s="64">
        <v>2.101678994951274E-2</v>
      </c>
      <c r="U8" s="64">
        <v>0</v>
      </c>
      <c r="V8" s="64">
        <v>0</v>
      </c>
      <c r="W8" s="64">
        <v>0.97898321005048716</v>
      </c>
      <c r="X8" s="64">
        <v>0</v>
      </c>
      <c r="Y8" s="64">
        <v>0</v>
      </c>
      <c r="Z8" s="65">
        <f t="shared" si="3"/>
        <v>0.46175115207373274</v>
      </c>
      <c r="AA8" s="64">
        <v>0</v>
      </c>
      <c r="AB8" s="64">
        <v>0</v>
      </c>
      <c r="AC8" s="64">
        <v>1</v>
      </c>
      <c r="AD8" s="66">
        <f t="shared" ref="AD8:AD71" si="4">Q8/K8</f>
        <v>0.53824884792626737</v>
      </c>
      <c r="AE8" s="56"/>
    </row>
    <row r="9" spans="1:31" s="25" customFormat="1" ht="20.100000000000001" customHeight="1" x14ac:dyDescent="0.3">
      <c r="A9" s="22"/>
      <c r="B9" s="57">
        <v>600</v>
      </c>
      <c r="C9" s="58">
        <v>7</v>
      </c>
      <c r="D9" s="59" t="s">
        <v>132</v>
      </c>
      <c r="E9" s="60">
        <v>3954</v>
      </c>
      <c r="F9" s="60">
        <v>268</v>
      </c>
      <c r="G9" s="60">
        <v>64</v>
      </c>
      <c r="H9" s="60">
        <v>8234</v>
      </c>
      <c r="I9" s="60">
        <v>8261</v>
      </c>
      <c r="J9" s="61"/>
      <c r="K9" s="62">
        <v>2563.81</v>
      </c>
      <c r="L9" s="63">
        <f t="shared" si="0"/>
        <v>310.35104708873018</v>
      </c>
      <c r="M9" s="61"/>
      <c r="N9" s="62">
        <v>934.75</v>
      </c>
      <c r="O9" s="63">
        <f t="shared" si="1"/>
        <v>113.15216075535649</v>
      </c>
      <c r="P9" s="61"/>
      <c r="Q9" s="62">
        <v>1629.06</v>
      </c>
      <c r="R9" s="63">
        <f t="shared" si="2"/>
        <v>197.19888633337368</v>
      </c>
      <c r="S9" s="61"/>
      <c r="T9" s="64">
        <v>4.8537041989836854E-2</v>
      </c>
      <c r="U9" s="64">
        <v>0</v>
      </c>
      <c r="V9" s="64">
        <v>2.4605509494517249E-3</v>
      </c>
      <c r="W9" s="64">
        <v>0.94900240706071148</v>
      </c>
      <c r="X9" s="64">
        <v>0</v>
      </c>
      <c r="Y9" s="64">
        <v>0</v>
      </c>
      <c r="Z9" s="65">
        <f t="shared" si="3"/>
        <v>0.3645941001868313</v>
      </c>
      <c r="AA9" s="64">
        <v>0</v>
      </c>
      <c r="AB9" s="64">
        <v>0</v>
      </c>
      <c r="AC9" s="64">
        <v>1</v>
      </c>
      <c r="AD9" s="66">
        <f t="shared" si="4"/>
        <v>0.63540589981316864</v>
      </c>
      <c r="AE9" s="56"/>
    </row>
    <row r="10" spans="1:31" s="25" customFormat="1" ht="20.100000000000001" customHeight="1" x14ac:dyDescent="0.3">
      <c r="A10" s="22"/>
      <c r="B10" s="57">
        <v>173</v>
      </c>
      <c r="C10" s="58">
        <v>9</v>
      </c>
      <c r="D10" s="59" t="s">
        <v>126</v>
      </c>
      <c r="E10" s="60">
        <v>3453</v>
      </c>
      <c r="F10" s="60">
        <v>0</v>
      </c>
      <c r="G10" s="60">
        <v>2345</v>
      </c>
      <c r="H10" s="60">
        <v>2351</v>
      </c>
      <c r="I10" s="60">
        <v>3328</v>
      </c>
      <c r="J10" s="61"/>
      <c r="K10" s="62">
        <v>2153.7527928819504</v>
      </c>
      <c r="L10" s="63">
        <f t="shared" si="0"/>
        <v>647.16129593808603</v>
      </c>
      <c r="M10" s="61"/>
      <c r="N10" s="62">
        <v>604.53423430556018</v>
      </c>
      <c r="O10" s="63">
        <f t="shared" si="1"/>
        <v>181.65091175046879</v>
      </c>
      <c r="P10" s="61">
        <v>6</v>
      </c>
      <c r="Q10" s="62">
        <v>1549.2185585763903</v>
      </c>
      <c r="R10" s="63">
        <f t="shared" si="2"/>
        <v>465.51038418761721</v>
      </c>
      <c r="S10" s="61"/>
      <c r="T10" s="64">
        <v>2.1421450209310161E-2</v>
      </c>
      <c r="U10" s="64">
        <v>8.2708301966448496E-3</v>
      </c>
      <c r="V10" s="64">
        <v>1.2737078502833069E-3</v>
      </c>
      <c r="W10" s="64">
        <v>0.93925902303584019</v>
      </c>
      <c r="X10" s="64">
        <v>1.0255829443839614E-2</v>
      </c>
      <c r="Y10" s="64">
        <v>1.9519159264081848E-2</v>
      </c>
      <c r="Z10" s="65">
        <f t="shared" si="3"/>
        <v>0.28068877556584804</v>
      </c>
      <c r="AA10" s="64">
        <v>0</v>
      </c>
      <c r="AB10" s="64">
        <v>7.8491184685872094E-3</v>
      </c>
      <c r="AC10" s="64">
        <v>0.99215088153141273</v>
      </c>
      <c r="AD10" s="66">
        <f t="shared" si="4"/>
        <v>0.71931122443415196</v>
      </c>
      <c r="AE10" s="56"/>
    </row>
    <row r="11" spans="1:31" s="25" customFormat="1" ht="20.100000000000001" customHeight="1" x14ac:dyDescent="0.3">
      <c r="A11" s="22"/>
      <c r="B11" s="57">
        <v>975</v>
      </c>
      <c r="C11" s="58">
        <v>7</v>
      </c>
      <c r="D11" s="59" t="s">
        <v>139</v>
      </c>
      <c r="E11" s="60">
        <v>204</v>
      </c>
      <c r="F11" s="60">
        <v>0</v>
      </c>
      <c r="G11" s="60">
        <v>9</v>
      </c>
      <c r="H11" s="60">
        <v>427</v>
      </c>
      <c r="I11" s="60">
        <v>431</v>
      </c>
      <c r="J11" s="61"/>
      <c r="K11" s="62">
        <v>138.12</v>
      </c>
      <c r="L11" s="63">
        <f t="shared" si="0"/>
        <v>320.46403712296984</v>
      </c>
      <c r="M11" s="61"/>
      <c r="N11" s="62">
        <v>35.71</v>
      </c>
      <c r="O11" s="63">
        <f t="shared" si="1"/>
        <v>82.853828306264504</v>
      </c>
      <c r="P11" s="61"/>
      <c r="Q11" s="62">
        <v>102.41</v>
      </c>
      <c r="R11" s="63">
        <f t="shared" si="2"/>
        <v>237.61020881670532</v>
      </c>
      <c r="S11" s="61">
        <v>3</v>
      </c>
      <c r="T11" s="64">
        <v>6.5807896947633712E-2</v>
      </c>
      <c r="U11" s="64">
        <v>0</v>
      </c>
      <c r="V11" s="64">
        <v>0</v>
      </c>
      <c r="W11" s="64">
        <v>0.93419210305236622</v>
      </c>
      <c r="X11" s="64">
        <v>0</v>
      </c>
      <c r="Y11" s="64">
        <v>0</v>
      </c>
      <c r="Z11" s="65">
        <f t="shared" si="3"/>
        <v>0.25854329568491169</v>
      </c>
      <c r="AA11" s="64">
        <v>0</v>
      </c>
      <c r="AB11" s="64">
        <v>0</v>
      </c>
      <c r="AC11" s="64">
        <v>1</v>
      </c>
      <c r="AD11" s="66">
        <f t="shared" si="4"/>
        <v>0.74145670431508826</v>
      </c>
      <c r="AE11" s="56"/>
    </row>
    <row r="12" spans="1:31" s="25" customFormat="1" ht="20.100000000000001" customHeight="1" x14ac:dyDescent="0.3">
      <c r="A12" s="22"/>
      <c r="B12" s="57">
        <v>524</v>
      </c>
      <c r="C12" s="58">
        <v>5</v>
      </c>
      <c r="D12" s="59" t="s">
        <v>130</v>
      </c>
      <c r="E12" s="60">
        <v>3812</v>
      </c>
      <c r="F12" s="60">
        <v>582</v>
      </c>
      <c r="G12" s="60">
        <v>127</v>
      </c>
      <c r="H12" s="60">
        <v>8795</v>
      </c>
      <c r="I12" s="60">
        <v>8848</v>
      </c>
      <c r="J12" s="61"/>
      <c r="K12" s="62">
        <v>3859.62</v>
      </c>
      <c r="L12" s="63">
        <f t="shared" si="0"/>
        <v>436.21383363471972</v>
      </c>
      <c r="M12" s="61"/>
      <c r="N12" s="62">
        <v>1025.79</v>
      </c>
      <c r="O12" s="63">
        <f t="shared" si="1"/>
        <v>115.93467450271248</v>
      </c>
      <c r="P12" s="61"/>
      <c r="Q12" s="62">
        <v>2833.83</v>
      </c>
      <c r="R12" s="63">
        <f t="shared" si="2"/>
        <v>320.27915913200724</v>
      </c>
      <c r="S12" s="61">
        <v>1</v>
      </c>
      <c r="T12" s="64">
        <v>4.7241638152058417E-2</v>
      </c>
      <c r="U12" s="64">
        <v>0</v>
      </c>
      <c r="V12" s="64">
        <v>0.19426978231411887</v>
      </c>
      <c r="W12" s="64">
        <v>0.65319412355355388</v>
      </c>
      <c r="X12" s="64">
        <v>0.10529445598026888</v>
      </c>
      <c r="Y12" s="64">
        <v>0</v>
      </c>
      <c r="Z12" s="65">
        <f t="shared" si="3"/>
        <v>0.26577486902855724</v>
      </c>
      <c r="AA12" s="64">
        <v>0</v>
      </c>
      <c r="AB12" s="64">
        <v>8.186800196200902E-3</v>
      </c>
      <c r="AC12" s="64">
        <v>0.99181319980379912</v>
      </c>
      <c r="AD12" s="66">
        <f t="shared" si="4"/>
        <v>0.73422513097144282</v>
      </c>
      <c r="AE12" s="56"/>
    </row>
    <row r="13" spans="1:31" s="25" customFormat="1" ht="20.100000000000001" customHeight="1" x14ac:dyDescent="0.3">
      <c r="A13" s="22"/>
      <c r="B13" s="57">
        <v>709</v>
      </c>
      <c r="C13" s="58">
        <v>8</v>
      </c>
      <c r="D13" s="59" t="s">
        <v>120</v>
      </c>
      <c r="E13" s="60">
        <v>730</v>
      </c>
      <c r="F13" s="60">
        <v>0</v>
      </c>
      <c r="G13" s="60">
        <v>0</v>
      </c>
      <c r="H13" s="60">
        <v>1013</v>
      </c>
      <c r="I13" s="60">
        <v>1013</v>
      </c>
      <c r="J13" s="61"/>
      <c r="K13" s="62">
        <v>381.85</v>
      </c>
      <c r="L13" s="63">
        <f t="shared" si="0"/>
        <v>376.94965449160907</v>
      </c>
      <c r="M13" s="61"/>
      <c r="N13" s="62">
        <v>103.02</v>
      </c>
      <c r="O13" s="63">
        <f t="shared" si="1"/>
        <v>101.69792694965449</v>
      </c>
      <c r="P13" s="61"/>
      <c r="Q13" s="62">
        <v>278.83</v>
      </c>
      <c r="R13" s="63">
        <f t="shared" si="2"/>
        <v>275.25172754195461</v>
      </c>
      <c r="S13" s="61">
        <v>2</v>
      </c>
      <c r="T13" s="64">
        <v>5.4164239953407106E-2</v>
      </c>
      <c r="U13" s="64">
        <v>0</v>
      </c>
      <c r="V13" s="64">
        <v>0</v>
      </c>
      <c r="W13" s="64">
        <v>0.61580275674626284</v>
      </c>
      <c r="X13" s="64">
        <v>0.33003300330033003</v>
      </c>
      <c r="Y13" s="64">
        <v>0</v>
      </c>
      <c r="Z13" s="65">
        <f t="shared" si="3"/>
        <v>0.26979180306403033</v>
      </c>
      <c r="AA13" s="64">
        <v>0</v>
      </c>
      <c r="AB13" s="64">
        <v>7.1728293225262708E-3</v>
      </c>
      <c r="AC13" s="64">
        <v>0.99282717067747372</v>
      </c>
      <c r="AD13" s="66">
        <f t="shared" si="4"/>
        <v>0.7302081969359695</v>
      </c>
      <c r="AE13" s="56"/>
    </row>
    <row r="14" spans="1:31" s="25" customFormat="1" ht="20.100000000000001" customHeight="1" x14ac:dyDescent="0.3">
      <c r="A14" s="22"/>
      <c r="B14" s="57">
        <v>711</v>
      </c>
      <c r="C14" s="58">
        <v>7</v>
      </c>
      <c r="D14" s="59" t="s">
        <v>24</v>
      </c>
      <c r="E14" s="60">
        <v>1574</v>
      </c>
      <c r="F14" s="60">
        <v>370</v>
      </c>
      <c r="G14" s="60">
        <v>194</v>
      </c>
      <c r="H14" s="60">
        <v>3881</v>
      </c>
      <c r="I14" s="60">
        <v>3962</v>
      </c>
      <c r="J14" s="61"/>
      <c r="K14" s="62">
        <v>1487.23</v>
      </c>
      <c r="L14" s="63">
        <f t="shared" si="0"/>
        <v>375.37354871277131</v>
      </c>
      <c r="M14" s="61"/>
      <c r="N14" s="62">
        <v>604.88</v>
      </c>
      <c r="O14" s="63">
        <f t="shared" si="1"/>
        <v>152.67036850075721</v>
      </c>
      <c r="P14" s="61"/>
      <c r="Q14" s="62">
        <v>882.34999999999991</v>
      </c>
      <c r="R14" s="63">
        <f t="shared" si="2"/>
        <v>222.7031802120141</v>
      </c>
      <c r="S14" s="61"/>
      <c r="T14" s="64">
        <v>3.5345853723052503E-2</v>
      </c>
      <c r="U14" s="64">
        <v>0</v>
      </c>
      <c r="V14" s="64">
        <v>0</v>
      </c>
      <c r="W14" s="64">
        <v>0.94390622933474422</v>
      </c>
      <c r="X14" s="64">
        <v>0</v>
      </c>
      <c r="Y14" s="64">
        <v>2.0747916942203414E-2</v>
      </c>
      <c r="Z14" s="65">
        <f t="shared" si="3"/>
        <v>0.40671584085850876</v>
      </c>
      <c r="AA14" s="64">
        <v>0</v>
      </c>
      <c r="AB14" s="64">
        <v>1.0426701422338075E-3</v>
      </c>
      <c r="AC14" s="64">
        <v>0.9989573298577662</v>
      </c>
      <c r="AD14" s="66">
        <f t="shared" si="4"/>
        <v>0.59328415914149113</v>
      </c>
      <c r="AE14" s="56"/>
    </row>
    <row r="15" spans="1:31" s="25" customFormat="1" ht="20.100000000000001" customHeight="1" x14ac:dyDescent="0.3">
      <c r="A15" s="22"/>
      <c r="B15" s="57">
        <v>14</v>
      </c>
      <c r="C15" s="58">
        <v>3</v>
      </c>
      <c r="D15" s="59" t="s">
        <v>25</v>
      </c>
      <c r="E15" s="60">
        <v>44594</v>
      </c>
      <c r="F15" s="60">
        <v>10067</v>
      </c>
      <c r="G15" s="60">
        <v>0</v>
      </c>
      <c r="H15" s="60">
        <v>149964</v>
      </c>
      <c r="I15" s="60">
        <v>149964</v>
      </c>
      <c r="J15" s="61"/>
      <c r="K15" s="62">
        <v>55310.44</v>
      </c>
      <c r="L15" s="63">
        <f t="shared" si="0"/>
        <v>368.82478461497425</v>
      </c>
      <c r="M15" s="61"/>
      <c r="N15" s="62">
        <v>31127.95</v>
      </c>
      <c r="O15" s="63">
        <f t="shared" si="1"/>
        <v>207.56948334266892</v>
      </c>
      <c r="P15" s="61"/>
      <c r="Q15" s="62">
        <v>24182.49</v>
      </c>
      <c r="R15" s="63">
        <f t="shared" si="2"/>
        <v>161.25530127230536</v>
      </c>
      <c r="S15" s="61"/>
      <c r="T15" s="64">
        <v>2.654527522692628E-2</v>
      </c>
      <c r="U15" s="64">
        <v>0</v>
      </c>
      <c r="V15" s="64">
        <v>0.12505320780841656</v>
      </c>
      <c r="W15" s="64">
        <v>0.48194468315452832</v>
      </c>
      <c r="X15" s="64">
        <v>0.36153392690491981</v>
      </c>
      <c r="Y15" s="64">
        <v>4.9229069052089845E-3</v>
      </c>
      <c r="Z15" s="65">
        <f t="shared" si="3"/>
        <v>0.56278615755000316</v>
      </c>
      <c r="AA15" s="64">
        <v>0</v>
      </c>
      <c r="AB15" s="64">
        <v>2.637859045946054E-3</v>
      </c>
      <c r="AC15" s="64">
        <v>0.99736214095405396</v>
      </c>
      <c r="AD15" s="66">
        <f t="shared" si="4"/>
        <v>0.43721384244999678</v>
      </c>
      <c r="AE15" s="56"/>
    </row>
    <row r="16" spans="1:31" s="25" customFormat="1" ht="20.100000000000001" customHeight="1" x14ac:dyDescent="0.3">
      <c r="A16" s="22"/>
      <c r="B16" s="23">
        <v>358</v>
      </c>
      <c r="C16" s="6">
        <v>7</v>
      </c>
      <c r="D16" s="24" t="s">
        <v>26</v>
      </c>
      <c r="E16" s="41">
        <v>2557</v>
      </c>
      <c r="F16" s="41">
        <v>24</v>
      </c>
      <c r="G16" s="41">
        <v>42</v>
      </c>
      <c r="H16" s="41">
        <v>7396</v>
      </c>
      <c r="I16" s="41">
        <v>7414</v>
      </c>
      <c r="J16" s="26"/>
      <c r="K16" s="62">
        <v>1804.82</v>
      </c>
      <c r="L16" s="42">
        <f t="shared" si="0"/>
        <v>243.43404370110602</v>
      </c>
      <c r="M16" s="26"/>
      <c r="N16" s="62">
        <v>635.48</v>
      </c>
      <c r="O16" s="42">
        <f t="shared" si="1"/>
        <v>85.71351497167521</v>
      </c>
      <c r="P16" s="26"/>
      <c r="Q16" s="62">
        <v>1169.3399999999999</v>
      </c>
      <c r="R16" s="42">
        <f t="shared" si="2"/>
        <v>157.72052872943081</v>
      </c>
      <c r="S16" s="26"/>
      <c r="T16" s="64">
        <v>6.4124756089884813E-2</v>
      </c>
      <c r="U16" s="64">
        <v>0</v>
      </c>
      <c r="V16" s="64">
        <v>0.16208220557688677</v>
      </c>
      <c r="W16" s="64">
        <v>0.70375149493296407</v>
      </c>
      <c r="X16" s="64">
        <v>7.0041543400264361E-2</v>
      </c>
      <c r="Y16" s="64">
        <v>0</v>
      </c>
      <c r="Z16" s="32">
        <f t="shared" si="3"/>
        <v>0.35210159461885399</v>
      </c>
      <c r="AA16" s="64">
        <v>0</v>
      </c>
      <c r="AB16" s="64">
        <v>0</v>
      </c>
      <c r="AC16" s="64">
        <v>1</v>
      </c>
      <c r="AD16" s="66">
        <f t="shared" si="4"/>
        <v>0.64789840538114607</v>
      </c>
      <c r="AE16" s="56"/>
    </row>
    <row r="17" spans="1:31" s="25" customFormat="1" ht="20.100000000000001" customHeight="1" x14ac:dyDescent="0.3">
      <c r="A17" s="22"/>
      <c r="B17" s="23">
        <v>712</v>
      </c>
      <c r="C17" s="6">
        <v>7</v>
      </c>
      <c r="D17" s="24" t="s">
        <v>140</v>
      </c>
      <c r="E17" s="41">
        <v>3372</v>
      </c>
      <c r="F17" s="41">
        <v>0</v>
      </c>
      <c r="G17" s="41">
        <v>252</v>
      </c>
      <c r="H17" s="41">
        <v>6885</v>
      </c>
      <c r="I17" s="41">
        <v>6990</v>
      </c>
      <c r="J17" s="26"/>
      <c r="K17" s="62">
        <v>3179.59</v>
      </c>
      <c r="L17" s="42">
        <f t="shared" si="0"/>
        <v>454.87696709585123</v>
      </c>
      <c r="M17" s="26"/>
      <c r="N17" s="62">
        <v>895.92</v>
      </c>
      <c r="O17" s="42">
        <f t="shared" si="1"/>
        <v>128.17167381974249</v>
      </c>
      <c r="P17" s="26"/>
      <c r="Q17" s="62">
        <v>2283.67</v>
      </c>
      <c r="R17" s="42">
        <f t="shared" si="2"/>
        <v>326.7052932761087</v>
      </c>
      <c r="S17" s="26"/>
      <c r="T17" s="64">
        <v>4.2347531029556212E-2</v>
      </c>
      <c r="U17" s="64">
        <v>0</v>
      </c>
      <c r="V17" s="64">
        <v>7.1658183766407715E-2</v>
      </c>
      <c r="W17" s="64">
        <v>0.87243280650058042</v>
      </c>
      <c r="X17" s="64">
        <v>0</v>
      </c>
      <c r="Y17" s="64">
        <v>1.3561478703455667E-2</v>
      </c>
      <c r="Z17" s="32">
        <f t="shared" si="3"/>
        <v>0.28177217817391548</v>
      </c>
      <c r="AA17" s="64">
        <v>0</v>
      </c>
      <c r="AB17" s="64">
        <v>1.1166236803040719E-3</v>
      </c>
      <c r="AC17" s="64">
        <v>0.99888337631969581</v>
      </c>
      <c r="AD17" s="66">
        <f t="shared" si="4"/>
        <v>0.71822782182608447</v>
      </c>
      <c r="AE17" s="56"/>
    </row>
    <row r="18" spans="1:31" s="25" customFormat="1" ht="20.100000000000001" customHeight="1" x14ac:dyDescent="0.3">
      <c r="A18" s="22"/>
      <c r="B18" s="23">
        <v>186</v>
      </c>
      <c r="C18" s="6">
        <v>4</v>
      </c>
      <c r="D18" s="24" t="s">
        <v>27</v>
      </c>
      <c r="E18" s="41">
        <v>70999</v>
      </c>
      <c r="F18" s="41">
        <v>1081</v>
      </c>
      <c r="G18" s="41">
        <v>4235</v>
      </c>
      <c r="H18" s="41">
        <v>147703</v>
      </c>
      <c r="I18" s="41">
        <v>149468</v>
      </c>
      <c r="J18" s="26"/>
      <c r="K18" s="62">
        <v>43448.02</v>
      </c>
      <c r="L18" s="42">
        <f t="shared" si="0"/>
        <v>290.68442743597291</v>
      </c>
      <c r="M18" s="26"/>
      <c r="N18" s="62">
        <v>15322.61</v>
      </c>
      <c r="O18" s="42">
        <f t="shared" si="1"/>
        <v>102.5143174458747</v>
      </c>
      <c r="P18" s="26"/>
      <c r="Q18" s="62">
        <v>28125.41</v>
      </c>
      <c r="R18" s="42">
        <f t="shared" si="2"/>
        <v>188.17010999009821</v>
      </c>
      <c r="S18" s="26"/>
      <c r="T18" s="64">
        <v>5.3113666666449122E-2</v>
      </c>
      <c r="U18" s="64">
        <v>0</v>
      </c>
      <c r="V18" s="64">
        <v>0.12200728204920702</v>
      </c>
      <c r="W18" s="64">
        <v>0.80610222409889698</v>
      </c>
      <c r="X18" s="64">
        <v>1.7686281906280979E-2</v>
      </c>
      <c r="Y18" s="64">
        <v>1.0905452791658862E-3</v>
      </c>
      <c r="Z18" s="32">
        <f t="shared" si="3"/>
        <v>0.35266532283864721</v>
      </c>
      <c r="AA18" s="64">
        <v>0</v>
      </c>
      <c r="AB18" s="64">
        <v>0</v>
      </c>
      <c r="AC18" s="64">
        <v>1</v>
      </c>
      <c r="AD18" s="66">
        <f t="shared" si="4"/>
        <v>0.64733467716135284</v>
      </c>
      <c r="AE18" s="56"/>
    </row>
    <row r="19" spans="1:31" s="25" customFormat="1" ht="20.100000000000001" customHeight="1" x14ac:dyDescent="0.3">
      <c r="A19" s="22"/>
      <c r="B19" s="23">
        <v>531</v>
      </c>
      <c r="C19" s="6">
        <v>7</v>
      </c>
      <c r="D19" s="24" t="s">
        <v>28</v>
      </c>
      <c r="E19" s="41">
        <v>14409</v>
      </c>
      <c r="F19" s="41">
        <v>550</v>
      </c>
      <c r="G19" s="41">
        <v>0</v>
      </c>
      <c r="H19" s="41">
        <v>30324</v>
      </c>
      <c r="I19" s="41">
        <v>30324</v>
      </c>
      <c r="J19" s="26"/>
      <c r="K19" s="62">
        <v>16272.80497379679</v>
      </c>
      <c r="L19" s="42">
        <f t="shared" si="0"/>
        <v>536.63121533428273</v>
      </c>
      <c r="M19" s="26"/>
      <c r="N19" s="62">
        <v>5589.9259790374344</v>
      </c>
      <c r="O19" s="42">
        <f t="shared" si="1"/>
        <v>184.33999403236496</v>
      </c>
      <c r="P19" s="26">
        <v>6</v>
      </c>
      <c r="Q19" s="62">
        <v>10682.87899475936</v>
      </c>
      <c r="R19" s="42">
        <f t="shared" si="2"/>
        <v>352.29122130191797</v>
      </c>
      <c r="S19" s="26"/>
      <c r="T19" s="64">
        <v>2.9891272375805647E-2</v>
      </c>
      <c r="U19" s="64">
        <v>0</v>
      </c>
      <c r="V19" s="64">
        <v>2.888231447168485E-2</v>
      </c>
      <c r="W19" s="64">
        <v>0.74168173149071859</v>
      </c>
      <c r="X19" s="64">
        <v>0.19329236273465944</v>
      </c>
      <c r="Y19" s="64">
        <v>6.2523189271315302E-3</v>
      </c>
      <c r="Z19" s="32">
        <f t="shared" si="3"/>
        <v>0.34351336404747596</v>
      </c>
      <c r="AA19" s="64">
        <v>0</v>
      </c>
      <c r="AB19" s="64">
        <v>8.8365692475136405E-4</v>
      </c>
      <c r="AC19" s="64">
        <v>0.99911634307524855</v>
      </c>
      <c r="AD19" s="66">
        <f t="shared" si="4"/>
        <v>0.65648663595252421</v>
      </c>
      <c r="AE19" s="56"/>
    </row>
    <row r="20" spans="1:31" s="25" customFormat="1" ht="20.100000000000001" customHeight="1" x14ac:dyDescent="0.3">
      <c r="A20" s="22"/>
      <c r="B20" s="23">
        <v>179</v>
      </c>
      <c r="C20" s="6">
        <v>3</v>
      </c>
      <c r="D20" s="24" t="s">
        <v>29</v>
      </c>
      <c r="E20" s="41">
        <v>28012</v>
      </c>
      <c r="F20" s="41">
        <v>13934</v>
      </c>
      <c r="G20" s="41">
        <v>0</v>
      </c>
      <c r="H20" s="41">
        <v>104026</v>
      </c>
      <c r="I20" s="41">
        <v>104026</v>
      </c>
      <c r="J20" s="26"/>
      <c r="K20" s="62">
        <v>44719.88</v>
      </c>
      <c r="L20" s="43">
        <f t="shared" si="0"/>
        <v>429.89137331051853</v>
      </c>
      <c r="M20" s="26"/>
      <c r="N20" s="62">
        <v>15277.73</v>
      </c>
      <c r="O20" s="43">
        <f t="shared" si="1"/>
        <v>146.86453386653338</v>
      </c>
      <c r="P20" s="26"/>
      <c r="Q20" s="62">
        <v>29442.149999999998</v>
      </c>
      <c r="R20" s="43">
        <f t="shared" si="2"/>
        <v>283.02683944398512</v>
      </c>
      <c r="S20" s="26"/>
      <c r="T20" s="64">
        <v>3.7517353690633359E-2</v>
      </c>
      <c r="U20" s="64">
        <v>0</v>
      </c>
      <c r="V20" s="64">
        <v>0.1125821702569688</v>
      </c>
      <c r="W20" s="64">
        <v>0.49716155475977125</v>
      </c>
      <c r="X20" s="64">
        <v>0.34453285926639626</v>
      </c>
      <c r="Y20" s="64">
        <v>8.2060620262303374E-3</v>
      </c>
      <c r="Z20" s="33">
        <f t="shared" si="3"/>
        <v>0.3416317306754848</v>
      </c>
      <c r="AA20" s="64">
        <v>0</v>
      </c>
      <c r="AB20" s="64">
        <v>1.0647999551663177E-3</v>
      </c>
      <c r="AC20" s="64">
        <v>0.99893520004483372</v>
      </c>
      <c r="AD20" s="66">
        <f t="shared" si="4"/>
        <v>0.6583682693245152</v>
      </c>
      <c r="AE20" s="56"/>
    </row>
    <row r="21" spans="1:31" s="25" customFormat="1" ht="20.100000000000001" customHeight="1" x14ac:dyDescent="0.3">
      <c r="A21" s="22"/>
      <c r="B21" s="23">
        <v>67</v>
      </c>
      <c r="C21" s="6">
        <v>5</v>
      </c>
      <c r="D21" s="24" t="s">
        <v>30</v>
      </c>
      <c r="E21" s="41">
        <v>8491</v>
      </c>
      <c r="F21" s="41">
        <v>2792</v>
      </c>
      <c r="G21" s="41">
        <v>0</v>
      </c>
      <c r="H21" s="41">
        <v>21346</v>
      </c>
      <c r="I21" s="41">
        <v>21346</v>
      </c>
      <c r="J21" s="26"/>
      <c r="K21" s="62">
        <v>7100.88</v>
      </c>
      <c r="L21" s="42">
        <f t="shared" si="0"/>
        <v>332.65623536025487</v>
      </c>
      <c r="M21" s="26"/>
      <c r="N21" s="62">
        <v>2708.47</v>
      </c>
      <c r="O21" s="42">
        <f t="shared" si="1"/>
        <v>126.88419375995502</v>
      </c>
      <c r="P21" s="26"/>
      <c r="Q21" s="62">
        <v>4392.41</v>
      </c>
      <c r="R21" s="42">
        <f t="shared" si="2"/>
        <v>205.77204160029981</v>
      </c>
      <c r="S21" s="26">
        <v>1</v>
      </c>
      <c r="T21" s="64">
        <v>4.3426731697231283E-2</v>
      </c>
      <c r="U21" s="64">
        <v>0</v>
      </c>
      <c r="V21" s="64">
        <v>0.18145299744874413</v>
      </c>
      <c r="W21" s="64">
        <v>0.48783630610639955</v>
      </c>
      <c r="X21" s="64">
        <v>0.27287361499296653</v>
      </c>
      <c r="Y21" s="64">
        <v>1.4410349754658536E-2</v>
      </c>
      <c r="Z21" s="32">
        <f t="shared" si="3"/>
        <v>0.38142737238201457</v>
      </c>
      <c r="AA21" s="64">
        <v>0</v>
      </c>
      <c r="AB21" s="64">
        <v>2.731985402091335E-4</v>
      </c>
      <c r="AC21" s="64">
        <v>0.99972680145979087</v>
      </c>
      <c r="AD21" s="66">
        <f t="shared" si="4"/>
        <v>0.61857262761798537</v>
      </c>
      <c r="AE21" s="56"/>
    </row>
    <row r="22" spans="1:31" s="25" customFormat="1" ht="20.100000000000001" customHeight="1" x14ac:dyDescent="0.3">
      <c r="A22" s="22"/>
      <c r="B22" s="23">
        <v>190</v>
      </c>
      <c r="C22" s="6">
        <v>4</v>
      </c>
      <c r="D22" s="24" t="s">
        <v>31</v>
      </c>
      <c r="E22" s="41">
        <v>29916</v>
      </c>
      <c r="F22" s="41">
        <v>4540</v>
      </c>
      <c r="G22" s="41">
        <v>5873</v>
      </c>
      <c r="H22" s="41">
        <v>58492</v>
      </c>
      <c r="I22" s="41">
        <v>60939</v>
      </c>
      <c r="J22" s="26"/>
      <c r="K22" s="62">
        <v>25833.550923045248</v>
      </c>
      <c r="L22" s="42">
        <f t="shared" si="0"/>
        <v>423.92475956358402</v>
      </c>
      <c r="M22" s="26"/>
      <c r="N22" s="62">
        <v>7424.9307384361991</v>
      </c>
      <c r="O22" s="42">
        <f t="shared" si="1"/>
        <v>121.84201805799569</v>
      </c>
      <c r="P22" s="26">
        <v>6</v>
      </c>
      <c r="Q22" s="62">
        <v>18408.620184609048</v>
      </c>
      <c r="R22" s="42">
        <f t="shared" si="2"/>
        <v>302.08274150558833</v>
      </c>
      <c r="S22" s="26">
        <v>1</v>
      </c>
      <c r="T22" s="64">
        <v>4.3406465508374438E-2</v>
      </c>
      <c r="U22" s="64">
        <v>0</v>
      </c>
      <c r="V22" s="64">
        <v>2.2751727383194309E-2</v>
      </c>
      <c r="W22" s="64">
        <v>0.75545361108884612</v>
      </c>
      <c r="X22" s="64">
        <v>0.17838819601958517</v>
      </c>
      <c r="Y22" s="64">
        <v>0</v>
      </c>
      <c r="Z22" s="32">
        <f t="shared" si="3"/>
        <v>0.28741425290522743</v>
      </c>
      <c r="AA22" s="64">
        <v>0</v>
      </c>
      <c r="AB22" s="64">
        <v>8.3966097648769909E-3</v>
      </c>
      <c r="AC22" s="64">
        <v>0.99160339023512301</v>
      </c>
      <c r="AD22" s="66">
        <f t="shared" si="4"/>
        <v>0.71258574709477251</v>
      </c>
      <c r="AE22" s="56"/>
    </row>
    <row r="23" spans="1:31" s="25" customFormat="1" ht="20.100000000000001" customHeight="1" x14ac:dyDescent="0.3">
      <c r="A23" s="22"/>
      <c r="B23" s="23">
        <v>416</v>
      </c>
      <c r="C23" s="6">
        <v>9</v>
      </c>
      <c r="D23" s="24" t="s">
        <v>32</v>
      </c>
      <c r="E23" s="41">
        <v>1179</v>
      </c>
      <c r="F23" s="41">
        <v>21</v>
      </c>
      <c r="G23" s="41">
        <v>420</v>
      </c>
      <c r="H23" s="41">
        <v>1271</v>
      </c>
      <c r="I23" s="41">
        <v>1446</v>
      </c>
      <c r="J23" s="26"/>
      <c r="K23" s="62">
        <v>460.47</v>
      </c>
      <c r="L23" s="42">
        <f t="shared" si="0"/>
        <v>318.44398340248961</v>
      </c>
      <c r="M23" s="26"/>
      <c r="N23" s="62">
        <v>114.43</v>
      </c>
      <c r="O23" s="42">
        <f t="shared" si="1"/>
        <v>79.135546334716466</v>
      </c>
      <c r="P23" s="26"/>
      <c r="Q23" s="62">
        <v>346.04</v>
      </c>
      <c r="R23" s="42">
        <f t="shared" si="2"/>
        <v>239.30843706777316</v>
      </c>
      <c r="S23" s="26">
        <v>2</v>
      </c>
      <c r="T23" s="64">
        <v>6.1172769378659439E-2</v>
      </c>
      <c r="U23" s="64">
        <v>0</v>
      </c>
      <c r="V23" s="64">
        <v>8.7389670540942058E-2</v>
      </c>
      <c r="W23" s="64">
        <v>0.8514375600803985</v>
      </c>
      <c r="X23" s="64">
        <v>0</v>
      </c>
      <c r="Y23" s="64">
        <v>0</v>
      </c>
      <c r="Z23" s="32">
        <f t="shared" si="3"/>
        <v>0.2485069602797142</v>
      </c>
      <c r="AA23" s="64">
        <v>0</v>
      </c>
      <c r="AB23" s="64">
        <v>6.2709513351057672E-3</v>
      </c>
      <c r="AC23" s="64">
        <v>0.9937290486648942</v>
      </c>
      <c r="AD23" s="66">
        <f t="shared" si="4"/>
        <v>0.7514930397202858</v>
      </c>
      <c r="AE23" s="56"/>
    </row>
    <row r="24" spans="1:31" s="25" customFormat="1" ht="20.100000000000001" customHeight="1" x14ac:dyDescent="0.3">
      <c r="A24" s="22"/>
      <c r="B24" s="23">
        <v>611</v>
      </c>
      <c r="C24" s="6">
        <v>8</v>
      </c>
      <c r="D24" s="24" t="s">
        <v>141</v>
      </c>
      <c r="E24" s="41">
        <v>302</v>
      </c>
      <c r="F24" s="41">
        <v>0</v>
      </c>
      <c r="G24" s="41">
        <v>82</v>
      </c>
      <c r="H24" s="41">
        <v>516</v>
      </c>
      <c r="I24" s="41">
        <v>550</v>
      </c>
      <c r="J24" s="26"/>
      <c r="K24" s="62">
        <v>163.35</v>
      </c>
      <c r="L24" s="42">
        <f t="shared" si="0"/>
        <v>297</v>
      </c>
      <c r="M24" s="26"/>
      <c r="N24" s="62">
        <v>26.29</v>
      </c>
      <c r="O24" s="42">
        <f t="shared" si="1"/>
        <v>47.8</v>
      </c>
      <c r="P24" s="26"/>
      <c r="Q24" s="62">
        <v>137.06</v>
      </c>
      <c r="R24" s="42">
        <f t="shared" si="2"/>
        <v>249.2</v>
      </c>
      <c r="S24" s="26">
        <v>3</v>
      </c>
      <c r="T24" s="64">
        <v>0.10802586534804108</v>
      </c>
      <c r="U24" s="64">
        <v>0</v>
      </c>
      <c r="V24" s="64">
        <v>0</v>
      </c>
      <c r="W24" s="64">
        <v>0.89197413465195896</v>
      </c>
      <c r="X24" s="64">
        <v>0</v>
      </c>
      <c r="Y24" s="64">
        <v>0</v>
      </c>
      <c r="Z24" s="32">
        <f t="shared" si="3"/>
        <v>0.16094276094276094</v>
      </c>
      <c r="AA24" s="64">
        <v>0</v>
      </c>
      <c r="AB24" s="64">
        <v>0</v>
      </c>
      <c r="AC24" s="64">
        <v>1</v>
      </c>
      <c r="AD24" s="66">
        <f t="shared" si="4"/>
        <v>0.83905723905723906</v>
      </c>
      <c r="AE24" s="56"/>
    </row>
    <row r="25" spans="1:31" s="25" customFormat="1" ht="20.100000000000001" customHeight="1" x14ac:dyDescent="0.3">
      <c r="A25" s="22"/>
      <c r="B25" s="23">
        <v>229</v>
      </c>
      <c r="C25" s="6">
        <v>7</v>
      </c>
      <c r="D25" s="24" t="s">
        <v>142</v>
      </c>
      <c r="E25" s="41">
        <v>6076</v>
      </c>
      <c r="F25" s="41">
        <v>0</v>
      </c>
      <c r="G25" s="41">
        <v>190</v>
      </c>
      <c r="H25" s="41">
        <v>14350</v>
      </c>
      <c r="I25" s="41">
        <v>14429</v>
      </c>
      <c r="J25" s="26"/>
      <c r="K25" s="62">
        <v>6129.7968692638251</v>
      </c>
      <c r="L25" s="42">
        <f t="shared" si="0"/>
        <v>424.82478822259515</v>
      </c>
      <c r="M25" s="26"/>
      <c r="N25" s="62">
        <v>3047.8268388742508</v>
      </c>
      <c r="O25" s="42">
        <f t="shared" si="1"/>
        <v>211.2292493502149</v>
      </c>
      <c r="P25" s="26">
        <v>5</v>
      </c>
      <c r="Q25" s="62">
        <v>3081.9700303895738</v>
      </c>
      <c r="R25" s="42">
        <f t="shared" si="2"/>
        <v>213.59553887238019</v>
      </c>
      <c r="S25" s="26">
        <v>3</v>
      </c>
      <c r="T25" s="64">
        <v>2.5943074912092245E-2</v>
      </c>
      <c r="U25" s="64">
        <v>0</v>
      </c>
      <c r="V25" s="64">
        <v>1.9358055138654899E-2</v>
      </c>
      <c r="W25" s="64">
        <v>0.35084670374349919</v>
      </c>
      <c r="X25" s="64">
        <v>0.60385216620575377</v>
      </c>
      <c r="Y25" s="64">
        <v>0</v>
      </c>
      <c r="Z25" s="32">
        <f t="shared" si="3"/>
        <v>0.49721498181395496</v>
      </c>
      <c r="AA25" s="64">
        <v>0</v>
      </c>
      <c r="AB25" s="64">
        <v>0</v>
      </c>
      <c r="AC25" s="64">
        <v>1</v>
      </c>
      <c r="AD25" s="66">
        <f t="shared" si="4"/>
        <v>0.50278501818604493</v>
      </c>
      <c r="AE25" s="56"/>
    </row>
    <row r="26" spans="1:31" s="25" customFormat="1" ht="20.100000000000001" customHeight="1" x14ac:dyDescent="0.3">
      <c r="A26" s="22"/>
      <c r="B26" s="23">
        <v>629</v>
      </c>
      <c r="C26" s="6">
        <v>9</v>
      </c>
      <c r="D26" s="24" t="s">
        <v>134</v>
      </c>
      <c r="E26" s="41">
        <v>4152</v>
      </c>
      <c r="F26" s="41">
        <v>12</v>
      </c>
      <c r="G26" s="41">
        <v>2097</v>
      </c>
      <c r="H26" s="41">
        <v>3627</v>
      </c>
      <c r="I26" s="41">
        <v>4501</v>
      </c>
      <c r="J26" s="26"/>
      <c r="K26" s="62">
        <v>1464.17</v>
      </c>
      <c r="L26" s="42">
        <f t="shared" si="0"/>
        <v>325.29882248389248</v>
      </c>
      <c r="M26" s="26"/>
      <c r="N26" s="62">
        <v>405.3</v>
      </c>
      <c r="O26" s="42">
        <f t="shared" si="1"/>
        <v>90.046656298600311</v>
      </c>
      <c r="P26" s="26"/>
      <c r="Q26" s="62">
        <v>1058.8700000000001</v>
      </c>
      <c r="R26" s="42">
        <f t="shared" si="2"/>
        <v>235.2521661852922</v>
      </c>
      <c r="S26" s="26">
        <v>2</v>
      </c>
      <c r="T26" s="64">
        <v>4.9296817172464841E-2</v>
      </c>
      <c r="U26" s="64">
        <v>0</v>
      </c>
      <c r="V26" s="64">
        <v>0</v>
      </c>
      <c r="W26" s="64">
        <v>0.95070318282753508</v>
      </c>
      <c r="X26" s="64">
        <v>0</v>
      </c>
      <c r="Y26" s="64">
        <v>0</v>
      </c>
      <c r="Z26" s="32">
        <f t="shared" si="3"/>
        <v>0.27681211881134021</v>
      </c>
      <c r="AA26" s="64">
        <v>0</v>
      </c>
      <c r="AB26" s="64">
        <v>9.3495896568983902E-4</v>
      </c>
      <c r="AC26" s="64">
        <v>0.99906504103431015</v>
      </c>
      <c r="AD26" s="66">
        <f t="shared" si="4"/>
        <v>0.72318788118865984</v>
      </c>
      <c r="AE26" s="56"/>
    </row>
    <row r="27" spans="1:31" s="25" customFormat="1" ht="20.100000000000001" customHeight="1" x14ac:dyDescent="0.3">
      <c r="A27" s="22"/>
      <c r="B27" s="23">
        <v>429</v>
      </c>
      <c r="C27" s="6">
        <v>4</v>
      </c>
      <c r="D27" s="24" t="s">
        <v>33</v>
      </c>
      <c r="E27" s="41">
        <v>48175</v>
      </c>
      <c r="F27" s="41">
        <v>190</v>
      </c>
      <c r="G27" s="41">
        <v>0</v>
      </c>
      <c r="H27" s="41">
        <v>106091</v>
      </c>
      <c r="I27" s="41">
        <v>106091</v>
      </c>
      <c r="J27" s="26"/>
      <c r="K27" s="62">
        <v>53061.756909492586</v>
      </c>
      <c r="L27" s="42">
        <f t="shared" si="0"/>
        <v>500.15323551943692</v>
      </c>
      <c r="M27" s="26"/>
      <c r="N27" s="62">
        <v>20009.455373068693</v>
      </c>
      <c r="O27" s="42">
        <f t="shared" si="1"/>
        <v>188.60652998905368</v>
      </c>
      <c r="P27" s="26">
        <v>5</v>
      </c>
      <c r="Q27" s="62">
        <v>33052.301536423882</v>
      </c>
      <c r="R27" s="42">
        <f t="shared" si="2"/>
        <v>311.54670553038318</v>
      </c>
      <c r="S27" s="26"/>
      <c r="T27" s="64">
        <v>2.9214188447466503E-2</v>
      </c>
      <c r="U27" s="64">
        <v>0</v>
      </c>
      <c r="V27" s="64">
        <v>0.22937605818983942</v>
      </c>
      <c r="W27" s="64">
        <v>0.26042188069813743</v>
      </c>
      <c r="X27" s="64">
        <v>0.47096511111203948</v>
      </c>
      <c r="Y27" s="64">
        <v>1.002276155251712E-2</v>
      </c>
      <c r="Z27" s="32">
        <f t="shared" si="3"/>
        <v>0.37709749051843139</v>
      </c>
      <c r="AA27" s="64">
        <v>0</v>
      </c>
      <c r="AB27" s="64">
        <v>2.9922273307052906E-4</v>
      </c>
      <c r="AC27" s="64">
        <v>0.99970077726692952</v>
      </c>
      <c r="AD27" s="66">
        <f t="shared" si="4"/>
        <v>0.62290250948156833</v>
      </c>
      <c r="AE27" s="56"/>
    </row>
    <row r="28" spans="1:31" s="25" customFormat="1" ht="20.100000000000001" customHeight="1" x14ac:dyDescent="0.3">
      <c r="A28" s="22"/>
      <c r="B28" s="23">
        <v>152</v>
      </c>
      <c r="C28" s="6">
        <v>7</v>
      </c>
      <c r="D28" s="24" t="s">
        <v>143</v>
      </c>
      <c r="E28" s="41">
        <v>3020</v>
      </c>
      <c r="F28" s="41">
        <v>37</v>
      </c>
      <c r="G28" s="41">
        <v>277</v>
      </c>
      <c r="H28" s="41">
        <v>5245</v>
      </c>
      <c r="I28" s="41">
        <v>5360</v>
      </c>
      <c r="J28" s="26"/>
      <c r="K28" s="62">
        <v>2322.58</v>
      </c>
      <c r="L28" s="42">
        <f t="shared" si="0"/>
        <v>433.31716417910445</v>
      </c>
      <c r="M28" s="26"/>
      <c r="N28" s="62">
        <v>882.1</v>
      </c>
      <c r="O28" s="42">
        <f t="shared" si="1"/>
        <v>164.57089552238807</v>
      </c>
      <c r="P28" s="26"/>
      <c r="Q28" s="62">
        <v>1440.48</v>
      </c>
      <c r="R28" s="42">
        <f t="shared" si="2"/>
        <v>268.74626865671644</v>
      </c>
      <c r="S28" s="26"/>
      <c r="T28" s="64">
        <v>3.276272531459018E-2</v>
      </c>
      <c r="U28" s="64">
        <v>0</v>
      </c>
      <c r="V28" s="64">
        <v>0</v>
      </c>
      <c r="W28" s="64">
        <v>0.78896950459131621</v>
      </c>
      <c r="X28" s="64">
        <v>0.17826777009409364</v>
      </c>
      <c r="Y28" s="64">
        <v>0</v>
      </c>
      <c r="Z28" s="32">
        <f t="shared" si="3"/>
        <v>0.37979316105365585</v>
      </c>
      <c r="AA28" s="64">
        <v>0</v>
      </c>
      <c r="AB28" s="64">
        <v>0</v>
      </c>
      <c r="AC28" s="64">
        <v>1</v>
      </c>
      <c r="AD28" s="66">
        <f t="shared" si="4"/>
        <v>0.62020683894634421</v>
      </c>
      <c r="AE28" s="56"/>
    </row>
    <row r="29" spans="1:31" s="25" customFormat="1" ht="20.100000000000001" customHeight="1" x14ac:dyDescent="0.3">
      <c r="A29" s="22"/>
      <c r="B29" s="23">
        <v>976</v>
      </c>
      <c r="C29" s="6">
        <v>7</v>
      </c>
      <c r="D29" s="24" t="s">
        <v>144</v>
      </c>
      <c r="E29" s="41">
        <v>250</v>
      </c>
      <c r="F29" s="41">
        <v>30</v>
      </c>
      <c r="G29" s="41">
        <v>0</v>
      </c>
      <c r="H29" s="41">
        <v>935</v>
      </c>
      <c r="I29" s="41">
        <v>935</v>
      </c>
      <c r="J29" s="26"/>
      <c r="K29" s="62">
        <v>260.83</v>
      </c>
      <c r="L29" s="42">
        <f t="shared" si="0"/>
        <v>278.96256684491976</v>
      </c>
      <c r="M29" s="26"/>
      <c r="N29" s="62">
        <v>43.13</v>
      </c>
      <c r="O29" s="42">
        <f t="shared" si="1"/>
        <v>46.128342245989302</v>
      </c>
      <c r="P29" s="26"/>
      <c r="Q29" s="62">
        <v>217.7</v>
      </c>
      <c r="R29" s="42">
        <f t="shared" si="2"/>
        <v>232.83422459893049</v>
      </c>
      <c r="S29" s="26">
        <v>3</v>
      </c>
      <c r="T29" s="64">
        <v>0.11940644562949224</v>
      </c>
      <c r="U29" s="64">
        <v>0</v>
      </c>
      <c r="V29" s="64">
        <v>0</v>
      </c>
      <c r="W29" s="64">
        <v>0.88059355437050768</v>
      </c>
      <c r="X29" s="64">
        <v>0</v>
      </c>
      <c r="Y29" s="64">
        <v>0</v>
      </c>
      <c r="Z29" s="32">
        <f t="shared" si="3"/>
        <v>0.16535674577310894</v>
      </c>
      <c r="AA29" s="64">
        <v>0</v>
      </c>
      <c r="AB29" s="64">
        <v>0</v>
      </c>
      <c r="AC29" s="64">
        <v>1</v>
      </c>
      <c r="AD29" s="66">
        <f t="shared" si="4"/>
        <v>0.83464325422689112</v>
      </c>
      <c r="AE29" s="56"/>
    </row>
    <row r="30" spans="1:31" s="25" customFormat="1" ht="20.100000000000001" customHeight="1" x14ac:dyDescent="0.3">
      <c r="A30" s="22"/>
      <c r="B30" s="23">
        <v>361</v>
      </c>
      <c r="C30" s="6">
        <v>7</v>
      </c>
      <c r="D30" s="24" t="s">
        <v>34</v>
      </c>
      <c r="E30" s="41">
        <v>9132</v>
      </c>
      <c r="F30" s="41">
        <v>927</v>
      </c>
      <c r="G30" s="41">
        <v>6</v>
      </c>
      <c r="H30" s="41">
        <v>25992</v>
      </c>
      <c r="I30" s="41">
        <v>25995</v>
      </c>
      <c r="J30" s="26"/>
      <c r="K30" s="62">
        <v>9622.51</v>
      </c>
      <c r="L30" s="42">
        <f t="shared" si="0"/>
        <v>370.16772456241586</v>
      </c>
      <c r="M30" s="26"/>
      <c r="N30" s="62">
        <v>3649.4</v>
      </c>
      <c r="O30" s="42">
        <f t="shared" si="1"/>
        <v>140.38853625697249</v>
      </c>
      <c r="P30" s="26"/>
      <c r="Q30" s="62">
        <v>5973.1100000000006</v>
      </c>
      <c r="R30" s="42">
        <f t="shared" si="2"/>
        <v>229.7791883054434</v>
      </c>
      <c r="S30" s="26"/>
      <c r="T30" s="64">
        <v>3.9244807365594346E-2</v>
      </c>
      <c r="U30" s="64">
        <v>8.439743519482655E-4</v>
      </c>
      <c r="V30" s="64">
        <v>0.11978407409437167</v>
      </c>
      <c r="W30" s="64">
        <v>0.52740450485011237</v>
      </c>
      <c r="X30" s="64">
        <v>0.29640762865128517</v>
      </c>
      <c r="Y30" s="64">
        <v>1.6315010686688221E-2</v>
      </c>
      <c r="Z30" s="32">
        <f t="shared" si="3"/>
        <v>0.37925655572194783</v>
      </c>
      <c r="AA30" s="64">
        <v>0</v>
      </c>
      <c r="AB30" s="64">
        <v>3.3215527589480183E-3</v>
      </c>
      <c r="AC30" s="64">
        <v>0.99667844724105192</v>
      </c>
      <c r="AD30" s="66">
        <f t="shared" si="4"/>
        <v>0.62074344427805228</v>
      </c>
      <c r="AE30" s="56"/>
    </row>
    <row r="31" spans="1:31" s="25" customFormat="1" ht="20.100000000000001" customHeight="1" x14ac:dyDescent="0.3">
      <c r="A31" s="22"/>
      <c r="B31" s="23">
        <v>214</v>
      </c>
      <c r="C31" s="6">
        <v>5</v>
      </c>
      <c r="D31" s="24" t="s">
        <v>35</v>
      </c>
      <c r="E31" s="41">
        <v>16760</v>
      </c>
      <c r="F31" s="41">
        <v>3712</v>
      </c>
      <c r="G31" s="41">
        <v>0</v>
      </c>
      <c r="H31" s="41">
        <v>46589</v>
      </c>
      <c r="I31" s="41">
        <v>46589</v>
      </c>
      <c r="J31" s="26"/>
      <c r="K31" s="62">
        <v>21115.95</v>
      </c>
      <c r="L31" s="42">
        <f t="shared" si="0"/>
        <v>453.23896198673509</v>
      </c>
      <c r="M31" s="26"/>
      <c r="N31" s="62">
        <v>5795.96</v>
      </c>
      <c r="O31" s="42">
        <f t="shared" si="1"/>
        <v>124.40619030243191</v>
      </c>
      <c r="P31" s="26"/>
      <c r="Q31" s="62">
        <v>15319.99</v>
      </c>
      <c r="R31" s="42">
        <f t="shared" si="2"/>
        <v>328.83277168430317</v>
      </c>
      <c r="S31" s="26">
        <v>1</v>
      </c>
      <c r="T31" s="64">
        <v>4.4291195936479892E-2</v>
      </c>
      <c r="U31" s="64">
        <v>0</v>
      </c>
      <c r="V31" s="64">
        <v>0.13050469637471618</v>
      </c>
      <c r="W31" s="64">
        <v>0.58601163569106762</v>
      </c>
      <c r="X31" s="64">
        <v>0.22786561673993611</v>
      </c>
      <c r="Y31" s="64">
        <v>1.1326855257800262E-2</v>
      </c>
      <c r="Z31" s="32">
        <f t="shared" si="3"/>
        <v>0.2744825593923077</v>
      </c>
      <c r="AA31" s="64">
        <v>0</v>
      </c>
      <c r="AB31" s="64">
        <v>0</v>
      </c>
      <c r="AC31" s="64">
        <v>1</v>
      </c>
      <c r="AD31" s="66">
        <f t="shared" si="4"/>
        <v>0.7255174406076923</v>
      </c>
      <c r="AE31" s="56"/>
    </row>
    <row r="32" spans="1:31" s="25" customFormat="1" ht="20.100000000000001" customHeight="1" x14ac:dyDescent="0.3">
      <c r="A32" s="22"/>
      <c r="B32" s="23">
        <v>958</v>
      </c>
      <c r="C32" s="6">
        <v>7</v>
      </c>
      <c r="D32" s="24" t="s">
        <v>36</v>
      </c>
      <c r="E32" s="41">
        <v>1957</v>
      </c>
      <c r="F32" s="41">
        <v>20</v>
      </c>
      <c r="G32" s="41">
        <v>8</v>
      </c>
      <c r="H32" s="41">
        <v>4109</v>
      </c>
      <c r="I32" s="41">
        <v>4112</v>
      </c>
      <c r="J32" s="26"/>
      <c r="K32" s="62">
        <v>2673.2763413554635</v>
      </c>
      <c r="L32" s="42">
        <f t="shared" si="0"/>
        <v>650.11584176932479</v>
      </c>
      <c r="M32" s="26"/>
      <c r="N32" s="62">
        <v>1164.4750730843705</v>
      </c>
      <c r="O32" s="42">
        <f t="shared" si="1"/>
        <v>283.18946329872824</v>
      </c>
      <c r="P32" s="26">
        <v>6</v>
      </c>
      <c r="Q32" s="62">
        <v>1508.8012682710928</v>
      </c>
      <c r="R32" s="42">
        <f t="shared" si="2"/>
        <v>366.92637847059649</v>
      </c>
      <c r="S32" s="26"/>
      <c r="T32" s="64">
        <v>1.9442236698148412E-2</v>
      </c>
      <c r="U32" s="64">
        <v>7.934905790233715E-2</v>
      </c>
      <c r="V32" s="64">
        <v>1.8248565805461737E-2</v>
      </c>
      <c r="W32" s="64">
        <v>0.69943538673357153</v>
      </c>
      <c r="X32" s="64">
        <v>0.18352475286048131</v>
      </c>
      <c r="Y32" s="64">
        <v>0</v>
      </c>
      <c r="Z32" s="32">
        <f t="shared" si="3"/>
        <v>0.43559846584881406</v>
      </c>
      <c r="AA32" s="64">
        <v>0</v>
      </c>
      <c r="AB32" s="64">
        <v>9.7362060258823855E-3</v>
      </c>
      <c r="AC32" s="64">
        <v>0.99026379397411757</v>
      </c>
      <c r="AD32" s="66">
        <f t="shared" si="4"/>
        <v>0.56440153415118588</v>
      </c>
      <c r="AE32" s="56"/>
    </row>
    <row r="33" spans="1:31" s="25" customFormat="1" ht="20.100000000000001" customHeight="1" x14ac:dyDescent="0.3">
      <c r="A33" s="22"/>
      <c r="B33" s="23">
        <v>757</v>
      </c>
      <c r="C33" s="6">
        <v>7</v>
      </c>
      <c r="D33" s="24" t="s">
        <v>37</v>
      </c>
      <c r="E33" s="41">
        <v>3698</v>
      </c>
      <c r="F33" s="41">
        <v>24</v>
      </c>
      <c r="G33" s="41">
        <v>510</v>
      </c>
      <c r="H33" s="41">
        <v>7773</v>
      </c>
      <c r="I33" s="41">
        <v>7986</v>
      </c>
      <c r="J33" s="26"/>
      <c r="K33" s="62">
        <v>3767.26</v>
      </c>
      <c r="L33" s="42">
        <f t="shared" si="0"/>
        <v>471.733032807413</v>
      </c>
      <c r="M33" s="26"/>
      <c r="N33" s="62">
        <v>1101.8800000000001</v>
      </c>
      <c r="O33" s="42">
        <f t="shared" si="1"/>
        <v>137.97645880290509</v>
      </c>
      <c r="P33" s="26"/>
      <c r="Q33" s="62">
        <v>2665.38</v>
      </c>
      <c r="R33" s="42">
        <f t="shared" si="2"/>
        <v>333.75657400450791</v>
      </c>
      <c r="S33" s="26"/>
      <c r="T33" s="64">
        <v>3.8869931389988018E-2</v>
      </c>
      <c r="U33" s="64">
        <v>4.5376992049950986E-2</v>
      </c>
      <c r="V33" s="64">
        <v>0.27207136893309614</v>
      </c>
      <c r="W33" s="64">
        <v>0.59536428649217699</v>
      </c>
      <c r="X33" s="64">
        <v>3.5811522125821324E-2</v>
      </c>
      <c r="Y33" s="64">
        <v>1.2505899008966492E-2</v>
      </c>
      <c r="Z33" s="32">
        <f t="shared" si="3"/>
        <v>0.29248843987407297</v>
      </c>
      <c r="AA33" s="64">
        <v>0</v>
      </c>
      <c r="AB33" s="64">
        <v>1.0880249720490135E-3</v>
      </c>
      <c r="AC33" s="64">
        <v>0.99891197502795093</v>
      </c>
      <c r="AD33" s="66">
        <f t="shared" si="4"/>
        <v>0.70751156012592709</v>
      </c>
      <c r="AE33" s="56"/>
    </row>
    <row r="34" spans="1:31" s="25" customFormat="1" ht="20.100000000000001" customHeight="1" x14ac:dyDescent="0.3">
      <c r="A34" s="22"/>
      <c r="B34" s="23">
        <v>760</v>
      </c>
      <c r="C34" s="6">
        <v>4</v>
      </c>
      <c r="D34" s="24" t="s">
        <v>135</v>
      </c>
      <c r="E34" s="41">
        <v>22872</v>
      </c>
      <c r="F34" s="41">
        <v>1504</v>
      </c>
      <c r="G34" s="41">
        <v>26</v>
      </c>
      <c r="H34" s="41">
        <v>63250</v>
      </c>
      <c r="I34" s="41">
        <v>63261</v>
      </c>
      <c r="J34" s="26"/>
      <c r="K34" s="62">
        <v>20525.169999999998</v>
      </c>
      <c r="L34" s="42">
        <f t="shared" si="0"/>
        <v>324.45219013294133</v>
      </c>
      <c r="M34" s="26"/>
      <c r="N34" s="62">
        <v>11702.88</v>
      </c>
      <c r="O34" s="42">
        <f t="shared" si="1"/>
        <v>184.99359795134444</v>
      </c>
      <c r="P34" s="26"/>
      <c r="Q34" s="62">
        <v>8822.2900000000009</v>
      </c>
      <c r="R34" s="42">
        <f t="shared" si="2"/>
        <v>139.45859218159688</v>
      </c>
      <c r="S34" s="26"/>
      <c r="T34" s="64">
        <v>2.9779849062794801E-2</v>
      </c>
      <c r="U34" s="64">
        <v>0</v>
      </c>
      <c r="V34" s="64">
        <v>2.7465888738498562E-2</v>
      </c>
      <c r="W34" s="64">
        <v>0.4701159030939393</v>
      </c>
      <c r="X34" s="64">
        <v>0.46605109169708658</v>
      </c>
      <c r="Y34" s="64">
        <v>6.5872674076808448E-3</v>
      </c>
      <c r="Z34" s="32">
        <f t="shared" si="3"/>
        <v>0.57017213499327901</v>
      </c>
      <c r="AA34" s="64">
        <v>0</v>
      </c>
      <c r="AB34" s="64">
        <v>4.6019797580900195E-3</v>
      </c>
      <c r="AC34" s="64">
        <v>0.99539802024190993</v>
      </c>
      <c r="AD34" s="66">
        <f t="shared" si="4"/>
        <v>0.4298278650067211</v>
      </c>
      <c r="AE34" s="56"/>
    </row>
    <row r="35" spans="1:31" s="25" customFormat="1" ht="20.100000000000001" customHeight="1" x14ac:dyDescent="0.3">
      <c r="A35" s="22"/>
      <c r="B35" s="23">
        <v>6</v>
      </c>
      <c r="C35" s="6">
        <v>2</v>
      </c>
      <c r="D35" s="24" t="s">
        <v>38</v>
      </c>
      <c r="E35" s="41">
        <v>211935</v>
      </c>
      <c r="F35" s="41">
        <v>25146</v>
      </c>
      <c r="G35" s="41">
        <v>0</v>
      </c>
      <c r="H35" s="41">
        <v>678985</v>
      </c>
      <c r="I35" s="41">
        <v>678985</v>
      </c>
      <c r="J35" s="26"/>
      <c r="K35" s="62">
        <v>253362.25</v>
      </c>
      <c r="L35" s="42">
        <f t="shared" si="0"/>
        <v>373.14852316325101</v>
      </c>
      <c r="M35" s="26"/>
      <c r="N35" s="62">
        <v>160822.79999999999</v>
      </c>
      <c r="O35" s="42">
        <f t="shared" si="1"/>
        <v>236.85766254040959</v>
      </c>
      <c r="P35" s="26"/>
      <c r="Q35" s="62">
        <v>92539.45</v>
      </c>
      <c r="R35" s="42">
        <f t="shared" si="2"/>
        <v>136.29086062284145</v>
      </c>
      <c r="S35" s="26"/>
      <c r="T35" s="64">
        <v>2.3262932867727713E-2</v>
      </c>
      <c r="U35" s="64">
        <v>4.4769771450316749E-2</v>
      </c>
      <c r="V35" s="64">
        <v>8.4021792929858216E-2</v>
      </c>
      <c r="W35" s="64">
        <v>0.50242981716522783</v>
      </c>
      <c r="X35" s="64">
        <v>0.33746384219153008</v>
      </c>
      <c r="Y35" s="64">
        <v>8.0518433953394673E-3</v>
      </c>
      <c r="Z35" s="32">
        <f t="shared" si="3"/>
        <v>0.63475438823265895</v>
      </c>
      <c r="AA35" s="64">
        <v>0.66060042500792904</v>
      </c>
      <c r="AB35" s="64">
        <v>0</v>
      </c>
      <c r="AC35" s="64">
        <v>0.33939957499207096</v>
      </c>
      <c r="AD35" s="66">
        <f t="shared" si="4"/>
        <v>0.36524561176734099</v>
      </c>
      <c r="AE35" s="56"/>
    </row>
    <row r="36" spans="1:31" s="25" customFormat="1" ht="20.100000000000001" customHeight="1" x14ac:dyDescent="0.3">
      <c r="A36" s="22"/>
      <c r="B36" s="23">
        <v>159</v>
      </c>
      <c r="C36" s="6">
        <v>9</v>
      </c>
      <c r="D36" s="24" t="s">
        <v>39</v>
      </c>
      <c r="E36" s="41">
        <v>6887</v>
      </c>
      <c r="F36" s="41">
        <v>196</v>
      </c>
      <c r="G36" s="41">
        <v>4192</v>
      </c>
      <c r="H36" s="41">
        <v>6280</v>
      </c>
      <c r="I36" s="41">
        <v>8027</v>
      </c>
      <c r="J36" s="26"/>
      <c r="K36" s="62">
        <v>5245.85</v>
      </c>
      <c r="L36" s="42">
        <f t="shared" si="0"/>
        <v>653.52560109629997</v>
      </c>
      <c r="M36" s="26"/>
      <c r="N36" s="62">
        <v>1526.17</v>
      </c>
      <c r="O36" s="42">
        <f t="shared" si="1"/>
        <v>190.12956272580041</v>
      </c>
      <c r="P36" s="26"/>
      <c r="Q36" s="62">
        <v>3719.6800000000003</v>
      </c>
      <c r="R36" s="42">
        <f t="shared" si="2"/>
        <v>463.39603837049964</v>
      </c>
      <c r="S36" s="26"/>
      <c r="T36" s="64">
        <v>2.2671131001133556E-2</v>
      </c>
      <c r="U36" s="64">
        <v>0</v>
      </c>
      <c r="V36" s="64">
        <v>0.11925277000596263</v>
      </c>
      <c r="W36" s="64">
        <v>0.82097014094104848</v>
      </c>
      <c r="X36" s="64">
        <v>0</v>
      </c>
      <c r="Y36" s="64">
        <v>3.7105958051855299E-2</v>
      </c>
      <c r="Z36" s="32">
        <f t="shared" si="3"/>
        <v>0.29092902008254146</v>
      </c>
      <c r="AA36" s="64">
        <v>0</v>
      </c>
      <c r="AB36" s="64">
        <v>2.9921928768066072E-3</v>
      </c>
      <c r="AC36" s="64">
        <v>0.99700780712319337</v>
      </c>
      <c r="AD36" s="66">
        <f t="shared" si="4"/>
        <v>0.7090709799174586</v>
      </c>
      <c r="AE36" s="56"/>
    </row>
    <row r="37" spans="1:31" s="25" customFormat="1" ht="20.100000000000001" customHeight="1" x14ac:dyDescent="0.3">
      <c r="A37" s="22"/>
      <c r="B37" s="23">
        <v>764</v>
      </c>
      <c r="C37" s="6">
        <v>8</v>
      </c>
      <c r="D37" s="24" t="s">
        <v>145</v>
      </c>
      <c r="E37" s="41">
        <v>680</v>
      </c>
      <c r="F37" s="41">
        <v>73</v>
      </c>
      <c r="G37" s="41">
        <v>1</v>
      </c>
      <c r="H37" s="41">
        <v>1400</v>
      </c>
      <c r="I37" s="41">
        <v>1400</v>
      </c>
      <c r="J37" s="26"/>
      <c r="K37" s="62">
        <v>383.84</v>
      </c>
      <c r="L37" s="42">
        <f t="shared" si="0"/>
        <v>274.17142857142858</v>
      </c>
      <c r="M37" s="26"/>
      <c r="N37" s="62">
        <v>35.85</v>
      </c>
      <c r="O37" s="42">
        <f t="shared" si="1"/>
        <v>25.607142857142858</v>
      </c>
      <c r="P37" s="26"/>
      <c r="Q37" s="62">
        <v>347.99</v>
      </c>
      <c r="R37" s="42">
        <f t="shared" si="2"/>
        <v>248.56428571428572</v>
      </c>
      <c r="S37" s="26">
        <v>3</v>
      </c>
      <c r="T37" s="64">
        <v>0.21506276150627615</v>
      </c>
      <c r="U37" s="64">
        <v>0</v>
      </c>
      <c r="V37" s="64">
        <v>8.3682008368200833E-2</v>
      </c>
      <c r="W37" s="64">
        <v>0.70125523012552304</v>
      </c>
      <c r="X37" s="64">
        <v>0</v>
      </c>
      <c r="Y37" s="64">
        <v>0</v>
      </c>
      <c r="Z37" s="32">
        <f t="shared" si="3"/>
        <v>9.3398290954564409E-2</v>
      </c>
      <c r="AA37" s="64">
        <v>0</v>
      </c>
      <c r="AB37" s="64">
        <v>0</v>
      </c>
      <c r="AC37" s="64">
        <v>1</v>
      </c>
      <c r="AD37" s="66">
        <f t="shared" si="4"/>
        <v>0.90660170904543569</v>
      </c>
      <c r="AE37" s="56"/>
    </row>
    <row r="38" spans="1:31" s="25" customFormat="1" ht="20.100000000000001" customHeight="1" x14ac:dyDescent="0.3">
      <c r="A38" s="22"/>
      <c r="B38" s="23">
        <v>623</v>
      </c>
      <c r="C38" s="6">
        <v>6</v>
      </c>
      <c r="D38" s="24" t="s">
        <v>40</v>
      </c>
      <c r="E38" s="41">
        <v>2319</v>
      </c>
      <c r="F38" s="41">
        <v>209</v>
      </c>
      <c r="G38" s="41">
        <v>0</v>
      </c>
      <c r="H38" s="41">
        <v>4996</v>
      </c>
      <c r="I38" s="41">
        <v>4996</v>
      </c>
      <c r="J38" s="26"/>
      <c r="K38" s="62">
        <v>2178.85</v>
      </c>
      <c r="L38" s="42">
        <f t="shared" si="0"/>
        <v>436.11889511609286</v>
      </c>
      <c r="M38" s="26"/>
      <c r="N38" s="62">
        <v>790.47</v>
      </c>
      <c r="O38" s="42">
        <f t="shared" si="1"/>
        <v>158.22057646116895</v>
      </c>
      <c r="P38" s="26"/>
      <c r="Q38" s="62">
        <v>1388.38</v>
      </c>
      <c r="R38" s="42">
        <f t="shared" si="2"/>
        <v>277.89831865492391</v>
      </c>
      <c r="S38" s="26"/>
      <c r="T38" s="64">
        <v>3.4827381178286335E-2</v>
      </c>
      <c r="U38" s="64">
        <v>0</v>
      </c>
      <c r="V38" s="64">
        <v>0.47708325426644904</v>
      </c>
      <c r="W38" s="64">
        <v>0.33605323415183369</v>
      </c>
      <c r="X38" s="64">
        <v>0.13763963211760091</v>
      </c>
      <c r="Y38" s="64">
        <v>1.4396498285829951E-2</v>
      </c>
      <c r="Z38" s="32">
        <f t="shared" si="3"/>
        <v>0.36279229868967577</v>
      </c>
      <c r="AA38" s="64">
        <v>0</v>
      </c>
      <c r="AB38" s="64">
        <v>0</v>
      </c>
      <c r="AC38" s="64">
        <v>1</v>
      </c>
      <c r="AD38" s="66">
        <f t="shared" si="4"/>
        <v>0.63720770131032434</v>
      </c>
      <c r="AE38" s="56"/>
    </row>
    <row r="39" spans="1:31" s="25" customFormat="1" ht="20.100000000000001" customHeight="1" x14ac:dyDescent="0.3">
      <c r="A39" s="22"/>
      <c r="B39" s="23">
        <v>18</v>
      </c>
      <c r="C39" s="6">
        <v>2</v>
      </c>
      <c r="D39" s="24" t="s">
        <v>41</v>
      </c>
      <c r="E39" s="41">
        <v>139488</v>
      </c>
      <c r="F39" s="41">
        <v>28699</v>
      </c>
      <c r="G39" s="41">
        <v>0</v>
      </c>
      <c r="H39" s="41">
        <v>398718</v>
      </c>
      <c r="I39" s="41">
        <v>398718</v>
      </c>
      <c r="J39" s="26"/>
      <c r="K39" s="62">
        <v>162866.22</v>
      </c>
      <c r="L39" s="42">
        <f t="shared" si="0"/>
        <v>408.4747114501979</v>
      </c>
      <c r="M39" s="26"/>
      <c r="N39" s="62">
        <v>55890.75</v>
      </c>
      <c r="O39" s="42">
        <f t="shared" si="1"/>
        <v>140.17613952718463</v>
      </c>
      <c r="P39" s="26"/>
      <c r="Q39" s="62">
        <v>106975.47</v>
      </c>
      <c r="R39" s="42">
        <f t="shared" si="2"/>
        <v>268.29857192301324</v>
      </c>
      <c r="S39" s="26"/>
      <c r="T39" s="64">
        <v>3.9307756650250714E-2</v>
      </c>
      <c r="U39" s="64">
        <v>0</v>
      </c>
      <c r="V39" s="64">
        <v>9.5384298832991155E-2</v>
      </c>
      <c r="W39" s="64">
        <v>0.42877792836918455</v>
      </c>
      <c r="X39" s="64">
        <v>0.42416678967449889</v>
      </c>
      <c r="Y39" s="64">
        <v>1.2363226473074704E-2</v>
      </c>
      <c r="Z39" s="32">
        <f t="shared" si="3"/>
        <v>0.34316968859472519</v>
      </c>
      <c r="AA39" s="64">
        <v>0</v>
      </c>
      <c r="AB39" s="64">
        <v>1.6835635309664918E-4</v>
      </c>
      <c r="AC39" s="64">
        <v>0.99983164364690336</v>
      </c>
      <c r="AD39" s="66">
        <f t="shared" si="4"/>
        <v>0.65683031140527481</v>
      </c>
      <c r="AE39" s="56"/>
    </row>
    <row r="40" spans="1:31" s="25" customFormat="1" ht="20.100000000000001" customHeight="1" x14ac:dyDescent="0.3">
      <c r="A40" s="22"/>
      <c r="B40" s="23">
        <v>277</v>
      </c>
      <c r="C40" s="6">
        <v>9</v>
      </c>
      <c r="D40" s="24" t="s">
        <v>129</v>
      </c>
      <c r="E40" s="41">
        <v>1408</v>
      </c>
      <c r="F40" s="41">
        <v>0</v>
      </c>
      <c r="G40" s="41">
        <v>445</v>
      </c>
      <c r="H40" s="41">
        <v>3430</v>
      </c>
      <c r="I40" s="41">
        <v>3615</v>
      </c>
      <c r="J40" s="26"/>
      <c r="K40" s="62">
        <v>719.64</v>
      </c>
      <c r="L40" s="42">
        <f t="shared" si="0"/>
        <v>199.07053941908714</v>
      </c>
      <c r="M40" s="26"/>
      <c r="N40" s="62">
        <v>245.41</v>
      </c>
      <c r="O40" s="42">
        <f t="shared" si="1"/>
        <v>67.886583679114793</v>
      </c>
      <c r="P40" s="26"/>
      <c r="Q40" s="62">
        <v>474.23</v>
      </c>
      <c r="R40" s="42">
        <f t="shared" si="2"/>
        <v>131.18395573997233</v>
      </c>
      <c r="S40" s="26"/>
      <c r="T40" s="64">
        <v>7.7013976610570065E-2</v>
      </c>
      <c r="U40" s="64">
        <v>0</v>
      </c>
      <c r="V40" s="64">
        <v>0.10187033943197099</v>
      </c>
      <c r="W40" s="64">
        <v>0.76569821930646675</v>
      </c>
      <c r="X40" s="64">
        <v>5.5417464650992218E-2</v>
      </c>
      <c r="Y40" s="64">
        <v>0</v>
      </c>
      <c r="Z40" s="32">
        <f t="shared" si="3"/>
        <v>0.34101773108776612</v>
      </c>
      <c r="AA40" s="64">
        <v>0</v>
      </c>
      <c r="AB40" s="64">
        <v>0</v>
      </c>
      <c r="AC40" s="64">
        <v>1</v>
      </c>
      <c r="AD40" s="66">
        <f t="shared" si="4"/>
        <v>0.65898226891223388</v>
      </c>
      <c r="AE40" s="56"/>
    </row>
    <row r="41" spans="1:31" s="25" customFormat="1" ht="20.100000000000001" customHeight="1" x14ac:dyDescent="0.3">
      <c r="A41" s="22"/>
      <c r="B41" s="23">
        <v>212</v>
      </c>
      <c r="C41" s="6">
        <v>7</v>
      </c>
      <c r="D41" s="24" t="s">
        <v>42</v>
      </c>
      <c r="E41" s="41">
        <v>5430</v>
      </c>
      <c r="F41" s="41">
        <v>0</v>
      </c>
      <c r="G41" s="41">
        <v>0</v>
      </c>
      <c r="H41" s="41">
        <v>10404</v>
      </c>
      <c r="I41" s="41">
        <v>10404</v>
      </c>
      <c r="J41" s="26"/>
      <c r="K41" s="62">
        <v>2189.1999999999998</v>
      </c>
      <c r="L41" s="42">
        <f t="shared" si="0"/>
        <v>210.41906958861975</v>
      </c>
      <c r="M41" s="26"/>
      <c r="N41" s="62">
        <v>741.01</v>
      </c>
      <c r="O41" s="42">
        <f t="shared" si="1"/>
        <v>71.223567858515949</v>
      </c>
      <c r="P41" s="26"/>
      <c r="Q41" s="62">
        <v>1448.1899999999998</v>
      </c>
      <c r="R41" s="42">
        <f t="shared" si="2"/>
        <v>139.19550173010379</v>
      </c>
      <c r="S41" s="26"/>
      <c r="T41" s="64">
        <v>7.7367376958475592E-2</v>
      </c>
      <c r="U41" s="64">
        <v>0</v>
      </c>
      <c r="V41" s="64">
        <v>0.2751649775306676</v>
      </c>
      <c r="W41" s="64">
        <v>0.64746764551085678</v>
      </c>
      <c r="X41" s="64">
        <v>0</v>
      </c>
      <c r="Y41" s="64">
        <v>0</v>
      </c>
      <c r="Z41" s="32">
        <f t="shared" si="3"/>
        <v>0.33848437785492419</v>
      </c>
      <c r="AA41" s="64">
        <v>0</v>
      </c>
      <c r="AB41" s="64">
        <v>1.040609312313992E-2</v>
      </c>
      <c r="AC41" s="64">
        <v>0.98959390687686011</v>
      </c>
      <c r="AD41" s="66">
        <f t="shared" si="4"/>
        <v>0.66151562214507575</v>
      </c>
      <c r="AE41" s="56"/>
    </row>
    <row r="42" spans="1:31" s="25" customFormat="1" ht="20.100000000000001" customHeight="1" x14ac:dyDescent="0.3">
      <c r="A42" s="22"/>
      <c r="B42" s="23">
        <v>545</v>
      </c>
      <c r="C42" s="6">
        <v>8</v>
      </c>
      <c r="D42" s="24" t="s">
        <v>146</v>
      </c>
      <c r="E42" s="41">
        <v>219</v>
      </c>
      <c r="F42" s="41">
        <v>0</v>
      </c>
      <c r="G42" s="41">
        <v>6</v>
      </c>
      <c r="H42" s="41">
        <v>399</v>
      </c>
      <c r="I42" s="41">
        <v>402</v>
      </c>
      <c r="J42" s="26"/>
      <c r="K42" s="62">
        <v>125.88</v>
      </c>
      <c r="L42" s="42">
        <f t="shared" si="0"/>
        <v>313.13432835820896</v>
      </c>
      <c r="M42" s="26"/>
      <c r="N42" s="62">
        <v>21.81</v>
      </c>
      <c r="O42" s="42">
        <f t="shared" si="1"/>
        <v>54.253731343283583</v>
      </c>
      <c r="P42" s="26"/>
      <c r="Q42" s="62">
        <v>104.07</v>
      </c>
      <c r="R42" s="42">
        <f t="shared" si="2"/>
        <v>258.8805970149254</v>
      </c>
      <c r="S42" s="26">
        <v>3</v>
      </c>
      <c r="T42" s="64">
        <v>0.10087116001834022</v>
      </c>
      <c r="U42" s="64">
        <v>0</v>
      </c>
      <c r="V42" s="64">
        <v>0</v>
      </c>
      <c r="W42" s="64">
        <v>0.89912883998165982</v>
      </c>
      <c r="X42" s="64">
        <v>0</v>
      </c>
      <c r="Y42" s="64">
        <v>0</v>
      </c>
      <c r="Z42" s="32">
        <f t="shared" si="3"/>
        <v>0.17326024785510008</v>
      </c>
      <c r="AA42" s="64">
        <v>0</v>
      </c>
      <c r="AB42" s="64">
        <v>0</v>
      </c>
      <c r="AC42" s="64">
        <v>1</v>
      </c>
      <c r="AD42" s="66">
        <f t="shared" si="4"/>
        <v>0.82673975214489992</v>
      </c>
      <c r="AE42" s="56"/>
    </row>
    <row r="43" spans="1:31" s="25" customFormat="1" ht="20.100000000000001" customHeight="1" x14ac:dyDescent="0.3">
      <c r="A43" s="22"/>
      <c r="B43" s="23">
        <v>527</v>
      </c>
      <c r="C43" s="6">
        <v>9</v>
      </c>
      <c r="D43" s="24" t="s">
        <v>118</v>
      </c>
      <c r="E43" s="41">
        <v>2170</v>
      </c>
      <c r="F43" s="41">
        <v>0</v>
      </c>
      <c r="G43" s="41">
        <v>0</v>
      </c>
      <c r="H43" s="41">
        <v>2518</v>
      </c>
      <c r="I43" s="41">
        <v>2931</v>
      </c>
      <c r="J43" s="26"/>
      <c r="K43" s="62">
        <v>1672.7197373750023</v>
      </c>
      <c r="L43" s="42">
        <f t="shared" si="0"/>
        <v>570.69933039065245</v>
      </c>
      <c r="M43" s="26"/>
      <c r="N43" s="62">
        <v>978.48263428912185</v>
      </c>
      <c r="O43" s="42">
        <f t="shared" si="1"/>
        <v>333.83917921839708</v>
      </c>
      <c r="P43" s="26" t="s">
        <v>122</v>
      </c>
      <c r="Q43" s="62">
        <v>694.23710308588034</v>
      </c>
      <c r="R43" s="42">
        <f t="shared" si="2"/>
        <v>236.86015117225531</v>
      </c>
      <c r="S43" s="26"/>
      <c r="T43" s="64">
        <v>1.4175008849366759E-2</v>
      </c>
      <c r="U43" s="64">
        <v>0</v>
      </c>
      <c r="V43" s="64">
        <v>8.4825215176455738E-3</v>
      </c>
      <c r="W43" s="64">
        <v>0.71126482503156852</v>
      </c>
      <c r="X43" s="64">
        <v>0.26607764460141903</v>
      </c>
      <c r="Y43" s="64">
        <v>0</v>
      </c>
      <c r="Z43" s="32">
        <f t="shared" si="3"/>
        <v>0.58496507958030908</v>
      </c>
      <c r="AA43" s="64">
        <v>0</v>
      </c>
      <c r="AB43" s="64">
        <v>0</v>
      </c>
      <c r="AC43" s="64">
        <v>1</v>
      </c>
      <c r="AD43" s="66">
        <f t="shared" si="4"/>
        <v>0.41503492041969092</v>
      </c>
      <c r="AE43" s="56"/>
    </row>
    <row r="44" spans="1:31" s="25" customFormat="1" ht="20.100000000000001" customHeight="1" x14ac:dyDescent="0.3">
      <c r="A44" s="22"/>
      <c r="B44" s="23">
        <v>389</v>
      </c>
      <c r="C44" s="6">
        <v>7</v>
      </c>
      <c r="D44" s="24" t="s">
        <v>43</v>
      </c>
      <c r="E44" s="41">
        <v>7370</v>
      </c>
      <c r="F44" s="41">
        <v>0</v>
      </c>
      <c r="G44" s="41">
        <v>0</v>
      </c>
      <c r="H44" s="41">
        <v>15892</v>
      </c>
      <c r="I44" s="41">
        <v>15892</v>
      </c>
      <c r="J44" s="26"/>
      <c r="K44" s="62">
        <v>4198.67</v>
      </c>
      <c r="L44" s="42">
        <f t="shared" si="0"/>
        <v>264.20022652907124</v>
      </c>
      <c r="M44" s="26"/>
      <c r="N44" s="62">
        <v>1451.44</v>
      </c>
      <c r="O44" s="42">
        <f t="shared" si="1"/>
        <v>91.33148754090108</v>
      </c>
      <c r="P44" s="26"/>
      <c r="Q44" s="62">
        <v>2747.23</v>
      </c>
      <c r="R44" s="42">
        <f t="shared" si="2"/>
        <v>172.86873898817015</v>
      </c>
      <c r="S44" s="26"/>
      <c r="T44" s="64">
        <v>6.0326296643333513E-2</v>
      </c>
      <c r="U44" s="64">
        <v>0</v>
      </c>
      <c r="V44" s="64">
        <v>6.5080196218927397E-2</v>
      </c>
      <c r="W44" s="64">
        <v>0.60579148983078868</v>
      </c>
      <c r="X44" s="64">
        <v>0.2688020173069503</v>
      </c>
      <c r="Y44" s="64">
        <v>0</v>
      </c>
      <c r="Z44" s="32">
        <f t="shared" si="3"/>
        <v>0.34569042101427355</v>
      </c>
      <c r="AA44" s="64">
        <v>0</v>
      </c>
      <c r="AB44" s="64">
        <v>1.4032316187578033E-2</v>
      </c>
      <c r="AC44" s="64">
        <v>0.98596768381242195</v>
      </c>
      <c r="AD44" s="66">
        <f t="shared" si="4"/>
        <v>0.65430957898572639</v>
      </c>
      <c r="AE44" s="56"/>
    </row>
    <row r="45" spans="1:31" s="25" customFormat="1" ht="20.100000000000001" customHeight="1" x14ac:dyDescent="0.3">
      <c r="A45" s="22"/>
      <c r="B45" s="23">
        <v>183</v>
      </c>
      <c r="C45" s="6">
        <v>4</v>
      </c>
      <c r="D45" s="24" t="s">
        <v>44</v>
      </c>
      <c r="E45" s="41">
        <v>60858</v>
      </c>
      <c r="F45" s="41">
        <v>14210</v>
      </c>
      <c r="G45" s="41">
        <v>1200</v>
      </c>
      <c r="H45" s="41">
        <v>161531</v>
      </c>
      <c r="I45" s="41">
        <v>162031</v>
      </c>
      <c r="J45" s="26"/>
      <c r="K45" s="62">
        <v>73496.05</v>
      </c>
      <c r="L45" s="42">
        <f t="shared" si="0"/>
        <v>453.59252241854955</v>
      </c>
      <c r="M45" s="26"/>
      <c r="N45" s="62">
        <v>30454.080000000002</v>
      </c>
      <c r="O45" s="42">
        <f t="shared" si="1"/>
        <v>187.95218198986615</v>
      </c>
      <c r="P45" s="26"/>
      <c r="Q45" s="62">
        <v>43041.97</v>
      </c>
      <c r="R45" s="42">
        <f t="shared" si="2"/>
        <v>265.64034042868337</v>
      </c>
      <c r="S45" s="26"/>
      <c r="T45" s="64">
        <v>2.9225640702329539E-2</v>
      </c>
      <c r="U45" s="64">
        <v>2.6971755508621502E-3</v>
      </c>
      <c r="V45" s="64">
        <v>7.5941877081822845E-2</v>
      </c>
      <c r="W45" s="64">
        <v>0.57484744244449348</v>
      </c>
      <c r="X45" s="64">
        <v>0.30789667591337511</v>
      </c>
      <c r="Y45" s="64">
        <v>9.3911883071168129E-3</v>
      </c>
      <c r="Z45" s="32">
        <f t="shared" si="3"/>
        <v>0.41436349300404579</v>
      </c>
      <c r="AA45" s="64">
        <v>0</v>
      </c>
      <c r="AB45" s="64">
        <v>1.2290329648015645E-3</v>
      </c>
      <c r="AC45" s="64">
        <v>0.99877096703519841</v>
      </c>
      <c r="AD45" s="66">
        <f t="shared" si="4"/>
        <v>0.58563650699595415</v>
      </c>
      <c r="AE45" s="56"/>
    </row>
    <row r="46" spans="1:31" s="25" customFormat="1" ht="20.100000000000001" customHeight="1" x14ac:dyDescent="0.3">
      <c r="A46" s="22"/>
      <c r="B46" s="23">
        <v>555</v>
      </c>
      <c r="C46" s="6">
        <v>7</v>
      </c>
      <c r="D46" s="24" t="s">
        <v>45</v>
      </c>
      <c r="E46" s="41">
        <v>5299</v>
      </c>
      <c r="F46" s="41">
        <v>71</v>
      </c>
      <c r="G46" s="41">
        <v>1395</v>
      </c>
      <c r="H46" s="41">
        <v>9804</v>
      </c>
      <c r="I46" s="41">
        <v>10385</v>
      </c>
      <c r="J46" s="26"/>
      <c r="K46" s="62">
        <v>3589.1671190814704</v>
      </c>
      <c r="L46" s="42">
        <f t="shared" si="0"/>
        <v>345.61069995969865</v>
      </c>
      <c r="M46" s="26"/>
      <c r="N46" s="62">
        <v>1186.5756952651766</v>
      </c>
      <c r="O46" s="42">
        <f t="shared" si="1"/>
        <v>114.2586129287604</v>
      </c>
      <c r="P46" s="26">
        <v>6</v>
      </c>
      <c r="Q46" s="62">
        <v>2402.5914238162936</v>
      </c>
      <c r="R46" s="42">
        <f t="shared" si="2"/>
        <v>231.35208703093824</v>
      </c>
      <c r="S46" s="26"/>
      <c r="T46" s="64">
        <v>4.5525961989241304E-2</v>
      </c>
      <c r="U46" s="64">
        <v>0</v>
      </c>
      <c r="V46" s="64">
        <v>0.23895652096315217</v>
      </c>
      <c r="W46" s="64">
        <v>0.7091546697129385</v>
      </c>
      <c r="X46" s="64">
        <v>6.0931637390265574E-3</v>
      </c>
      <c r="Y46" s="64">
        <v>2.6968359564156271E-4</v>
      </c>
      <c r="Z46" s="32">
        <f t="shared" si="3"/>
        <v>0.3305991768833661</v>
      </c>
      <c r="AA46" s="64">
        <v>0</v>
      </c>
      <c r="AB46" s="64">
        <v>1.6440581452362765E-3</v>
      </c>
      <c r="AC46" s="64">
        <v>0.99835594185476384</v>
      </c>
      <c r="AD46" s="66">
        <f t="shared" si="4"/>
        <v>0.66940082311663385</v>
      </c>
      <c r="AE46" s="56"/>
    </row>
    <row r="47" spans="1:31" s="25" customFormat="1" ht="20.100000000000001" customHeight="1" x14ac:dyDescent="0.3">
      <c r="A47" s="22"/>
      <c r="B47" s="23">
        <v>36</v>
      </c>
      <c r="C47" s="6">
        <v>3</v>
      </c>
      <c r="D47" s="24" t="s">
        <v>46</v>
      </c>
      <c r="E47" s="41">
        <v>30859</v>
      </c>
      <c r="F47" s="41">
        <v>26805</v>
      </c>
      <c r="G47" s="41">
        <v>0</v>
      </c>
      <c r="H47" s="41">
        <v>131000</v>
      </c>
      <c r="I47" s="41">
        <v>131000</v>
      </c>
      <c r="J47" s="26"/>
      <c r="K47" s="62">
        <v>57687</v>
      </c>
      <c r="L47" s="42">
        <f t="shared" ref="L47:L78" si="5">K47*1000/I47</f>
        <v>440.35877862595419</v>
      </c>
      <c r="M47" s="26"/>
      <c r="N47" s="62">
        <v>30924.6</v>
      </c>
      <c r="O47" s="42">
        <f t="shared" ref="O47:O78" si="6">N47*1000/I47</f>
        <v>236.06564885496184</v>
      </c>
      <c r="P47" s="26"/>
      <c r="Q47" s="62">
        <v>26762.400000000001</v>
      </c>
      <c r="R47" s="42">
        <f t="shared" ref="R47:R78" si="7">Q47*1000/I47</f>
        <v>204.29312977099238</v>
      </c>
      <c r="S47" s="26"/>
      <c r="T47" s="64">
        <v>2.3340964798251231E-2</v>
      </c>
      <c r="U47" s="64">
        <v>0</v>
      </c>
      <c r="V47" s="64">
        <v>9.4420623063839151E-2</v>
      </c>
      <c r="W47" s="64">
        <v>0.31325352631885295</v>
      </c>
      <c r="X47" s="64">
        <v>0.56086837016485258</v>
      </c>
      <c r="Y47" s="64">
        <v>8.1165156542040966E-3</v>
      </c>
      <c r="Z47" s="32">
        <f t="shared" ref="Z47:Z78" si="8">N47/K47</f>
        <v>0.53607571896614481</v>
      </c>
      <c r="AA47" s="64">
        <v>0</v>
      </c>
      <c r="AB47" s="64">
        <v>0</v>
      </c>
      <c r="AC47" s="64">
        <v>1</v>
      </c>
      <c r="AD47" s="66">
        <f t="shared" si="4"/>
        <v>0.46392428103385513</v>
      </c>
      <c r="AE47" s="56"/>
    </row>
    <row r="48" spans="1:31" s="25" customFormat="1" ht="20.100000000000001" customHeight="1" x14ac:dyDescent="0.3">
      <c r="A48" s="22"/>
      <c r="B48" s="23">
        <v>786</v>
      </c>
      <c r="C48" s="6">
        <v>7</v>
      </c>
      <c r="D48" s="24" t="s">
        <v>136</v>
      </c>
      <c r="E48" s="41">
        <v>19232</v>
      </c>
      <c r="F48" s="41">
        <v>1353</v>
      </c>
      <c r="G48" s="41">
        <v>2071</v>
      </c>
      <c r="H48" s="41">
        <v>45608</v>
      </c>
      <c r="I48" s="41">
        <v>46471</v>
      </c>
      <c r="J48" s="26"/>
      <c r="K48" s="62">
        <v>19812.09</v>
      </c>
      <c r="L48" s="42">
        <f t="shared" si="5"/>
        <v>426.33233629575432</v>
      </c>
      <c r="M48" s="26"/>
      <c r="N48" s="62">
        <v>6011.2</v>
      </c>
      <c r="O48" s="42">
        <f t="shared" si="6"/>
        <v>129.35379053603322</v>
      </c>
      <c r="P48" s="26"/>
      <c r="Q48" s="62">
        <v>13800.890000000001</v>
      </c>
      <c r="R48" s="42">
        <f t="shared" si="7"/>
        <v>296.97854575972116</v>
      </c>
      <c r="S48" s="26"/>
      <c r="T48" s="64">
        <v>4.1805296779345226E-2</v>
      </c>
      <c r="U48" s="64">
        <v>0</v>
      </c>
      <c r="V48" s="64">
        <v>0.13587636412030876</v>
      </c>
      <c r="W48" s="64">
        <v>0.672900585573596</v>
      </c>
      <c r="X48" s="64">
        <v>0.14941775352675007</v>
      </c>
      <c r="Y48" s="64">
        <v>0</v>
      </c>
      <c r="Z48" s="32">
        <f t="shared" si="8"/>
        <v>0.30341069518662594</v>
      </c>
      <c r="AA48" s="64">
        <v>0</v>
      </c>
      <c r="AB48" s="64">
        <v>4.8801200502286441E-3</v>
      </c>
      <c r="AC48" s="64">
        <v>0.99511987994977136</v>
      </c>
      <c r="AD48" s="66">
        <f t="shared" si="4"/>
        <v>0.69658930481337411</v>
      </c>
      <c r="AE48" s="56"/>
    </row>
    <row r="49" spans="1:31" s="25" customFormat="1" ht="20.100000000000001" customHeight="1" x14ac:dyDescent="0.3">
      <c r="A49" s="22"/>
      <c r="B49" s="23">
        <v>1</v>
      </c>
      <c r="C49" s="6">
        <v>1</v>
      </c>
      <c r="D49" s="24" t="s">
        <v>47</v>
      </c>
      <c r="E49" s="41">
        <v>176069</v>
      </c>
      <c r="F49" s="41">
        <v>46789</v>
      </c>
      <c r="G49" s="41">
        <v>0</v>
      </c>
      <c r="H49" s="41">
        <v>588538</v>
      </c>
      <c r="I49" s="41">
        <v>588538</v>
      </c>
      <c r="J49" s="26"/>
      <c r="K49" s="62">
        <v>209861.69</v>
      </c>
      <c r="L49" s="42">
        <f t="shared" si="5"/>
        <v>356.58137622379525</v>
      </c>
      <c r="M49" s="26"/>
      <c r="N49" s="62">
        <v>108303.37</v>
      </c>
      <c r="O49" s="42">
        <f t="shared" si="6"/>
        <v>184.02103177704754</v>
      </c>
      <c r="P49" s="26"/>
      <c r="Q49" s="62">
        <v>101558.31999999999</v>
      </c>
      <c r="R49" s="42">
        <f t="shared" si="7"/>
        <v>172.56034444674768</v>
      </c>
      <c r="S49" s="26">
        <v>1</v>
      </c>
      <c r="T49" s="64">
        <v>2.9942189241202746E-2</v>
      </c>
      <c r="U49" s="64">
        <v>0</v>
      </c>
      <c r="V49" s="64">
        <v>9.0119448729988741E-2</v>
      </c>
      <c r="W49" s="64">
        <v>0.34793617225391976</v>
      </c>
      <c r="X49" s="64">
        <v>0.52563682921408628</v>
      </c>
      <c r="Y49" s="64">
        <v>6.3653605608024943E-3</v>
      </c>
      <c r="Z49" s="32">
        <f t="shared" si="8"/>
        <v>0.51607022701475436</v>
      </c>
      <c r="AA49" s="64">
        <v>0</v>
      </c>
      <c r="AB49" s="64">
        <v>1.599573525832251E-3</v>
      </c>
      <c r="AC49" s="64">
        <v>0.99840042647416782</v>
      </c>
      <c r="AD49" s="66">
        <f t="shared" si="4"/>
        <v>0.48392977298524564</v>
      </c>
      <c r="AE49" s="56"/>
    </row>
    <row r="50" spans="1:31" s="25" customFormat="1" ht="20.100000000000001" customHeight="1" x14ac:dyDescent="0.3">
      <c r="A50" s="22"/>
      <c r="B50" s="23">
        <v>172</v>
      </c>
      <c r="C50" s="6">
        <v>1</v>
      </c>
      <c r="D50" s="24" t="s">
        <v>48</v>
      </c>
      <c r="E50" s="41">
        <v>178819</v>
      </c>
      <c r="F50" s="41">
        <v>51013</v>
      </c>
      <c r="G50" s="41">
        <v>0</v>
      </c>
      <c r="H50" s="41">
        <v>576141</v>
      </c>
      <c r="I50" s="41">
        <v>576141</v>
      </c>
      <c r="J50" s="26"/>
      <c r="K50" s="62">
        <v>230768.03</v>
      </c>
      <c r="L50" s="42">
        <f t="shared" si="5"/>
        <v>400.54089189972592</v>
      </c>
      <c r="M50" s="26"/>
      <c r="N50" s="62">
        <v>93734.88</v>
      </c>
      <c r="O50" s="42">
        <f t="shared" si="6"/>
        <v>162.6943404479112</v>
      </c>
      <c r="P50" s="26"/>
      <c r="Q50" s="62">
        <v>137033.15</v>
      </c>
      <c r="R50" s="42">
        <f t="shared" si="7"/>
        <v>237.84655145181475</v>
      </c>
      <c r="S50" s="26">
        <v>1</v>
      </c>
      <c r="T50" s="64">
        <v>3.3867222105581185E-2</v>
      </c>
      <c r="U50" s="64">
        <v>8.0151593515668867E-4</v>
      </c>
      <c r="V50" s="64">
        <v>9.6358260660279277E-2</v>
      </c>
      <c r="W50" s="64">
        <v>0.43236370495166787</v>
      </c>
      <c r="X50" s="64">
        <v>0.42884857803199833</v>
      </c>
      <c r="Y50" s="64">
        <v>7.7607183153165608E-3</v>
      </c>
      <c r="Z50" s="32">
        <f t="shared" si="8"/>
        <v>0.40618659352424163</v>
      </c>
      <c r="AA50" s="64">
        <v>0</v>
      </c>
      <c r="AB50" s="64">
        <v>2.3850433271073459E-3</v>
      </c>
      <c r="AC50" s="64">
        <v>0.99761495667289279</v>
      </c>
      <c r="AD50" s="66">
        <f t="shared" si="4"/>
        <v>0.59381340647575831</v>
      </c>
      <c r="AE50" s="56"/>
    </row>
    <row r="51" spans="1:31" ht="20.100000000000001" customHeight="1" x14ac:dyDescent="0.3">
      <c r="A51" s="22"/>
      <c r="B51" s="23">
        <v>157</v>
      </c>
      <c r="C51" s="6">
        <v>5</v>
      </c>
      <c r="D51" s="24" t="s">
        <v>147</v>
      </c>
      <c r="E51" s="41">
        <v>2695</v>
      </c>
      <c r="F51" s="41">
        <v>869</v>
      </c>
      <c r="G51" s="41">
        <v>1</v>
      </c>
      <c r="H51" s="41">
        <v>7688</v>
      </c>
      <c r="I51" s="41">
        <v>7688</v>
      </c>
      <c r="J51" s="26"/>
      <c r="K51" s="62">
        <v>2677.11</v>
      </c>
      <c r="L51" s="42">
        <f t="shared" si="5"/>
        <v>348.21930280957338</v>
      </c>
      <c r="M51" s="26"/>
      <c r="N51" s="62">
        <v>639.39</v>
      </c>
      <c r="O51" s="42">
        <f t="shared" si="6"/>
        <v>83.167273673257029</v>
      </c>
      <c r="P51" s="26"/>
      <c r="Q51" s="62">
        <v>2037.72</v>
      </c>
      <c r="R51" s="42">
        <f t="shared" si="7"/>
        <v>265.05202913631632</v>
      </c>
      <c r="S51" s="26">
        <v>3</v>
      </c>
      <c r="T51" s="64">
        <v>6.6250645146154932E-2</v>
      </c>
      <c r="U51" s="64">
        <v>0</v>
      </c>
      <c r="V51" s="64">
        <v>0.16730008289150597</v>
      </c>
      <c r="W51" s="64">
        <v>0.69721140462002851</v>
      </c>
      <c r="X51" s="64">
        <v>6.9237867342310647E-2</v>
      </c>
      <c r="Y51" s="64">
        <v>0</v>
      </c>
      <c r="Z51" s="32">
        <f t="shared" si="8"/>
        <v>0.23883590887188047</v>
      </c>
      <c r="AA51" s="64">
        <v>0</v>
      </c>
      <c r="AB51" s="64">
        <v>0</v>
      </c>
      <c r="AC51" s="64">
        <v>1</v>
      </c>
      <c r="AD51" s="66">
        <f t="shared" si="4"/>
        <v>0.76116409112811945</v>
      </c>
      <c r="AE51" s="56"/>
    </row>
    <row r="52" spans="1:31" s="25" customFormat="1" ht="20.100000000000001" customHeight="1" x14ac:dyDescent="0.3">
      <c r="A52" s="22"/>
      <c r="B52" s="23">
        <v>550</v>
      </c>
      <c r="C52" s="6">
        <v>9</v>
      </c>
      <c r="D52" s="24" t="s">
        <v>131</v>
      </c>
      <c r="E52" s="41">
        <v>3684</v>
      </c>
      <c r="F52" s="41">
        <v>0</v>
      </c>
      <c r="G52" s="41">
        <v>1864</v>
      </c>
      <c r="H52" s="41">
        <v>4078</v>
      </c>
      <c r="I52" s="41">
        <v>4855</v>
      </c>
      <c r="J52" s="26"/>
      <c r="K52" s="62">
        <v>1958.3748269311393</v>
      </c>
      <c r="L52" s="42">
        <f t="shared" si="5"/>
        <v>403.3727758869494</v>
      </c>
      <c r="M52" s="26"/>
      <c r="N52" s="62">
        <v>530.3398615449114</v>
      </c>
      <c r="O52" s="42">
        <f t="shared" si="6"/>
        <v>109.23581082284478</v>
      </c>
      <c r="P52" s="26">
        <v>6</v>
      </c>
      <c r="Q52" s="62">
        <v>1428.0349653862279</v>
      </c>
      <c r="R52" s="42">
        <f t="shared" si="7"/>
        <v>294.13696506410463</v>
      </c>
      <c r="S52" s="26"/>
      <c r="T52" s="64">
        <v>4.2369057333430604E-2</v>
      </c>
      <c r="U52" s="64">
        <v>0</v>
      </c>
      <c r="V52" s="64">
        <v>1.5084666607362923E-3</v>
      </c>
      <c r="W52" s="64">
        <v>0.89627406124112086</v>
      </c>
      <c r="X52" s="64">
        <v>0</v>
      </c>
      <c r="Y52" s="64">
        <v>5.9848414764712386E-2</v>
      </c>
      <c r="Z52" s="32">
        <f t="shared" si="8"/>
        <v>0.27080610629374646</v>
      </c>
      <c r="AA52" s="64">
        <v>0</v>
      </c>
      <c r="AB52" s="64">
        <v>5.896214171284467E-3</v>
      </c>
      <c r="AC52" s="64">
        <v>0.9941037858287155</v>
      </c>
      <c r="AD52" s="66">
        <f t="shared" si="4"/>
        <v>0.72919389370625354</v>
      </c>
      <c r="AE52" s="56"/>
    </row>
    <row r="53" spans="1:31" s="25" customFormat="1" ht="20.100000000000001" customHeight="1" x14ac:dyDescent="0.3">
      <c r="A53" s="22"/>
      <c r="B53" s="23">
        <v>249</v>
      </c>
      <c r="C53" s="6">
        <v>7</v>
      </c>
      <c r="D53" s="24" t="s">
        <v>49</v>
      </c>
      <c r="E53" s="41">
        <v>9819</v>
      </c>
      <c r="F53" s="41">
        <v>1044</v>
      </c>
      <c r="G53" s="41">
        <v>62</v>
      </c>
      <c r="H53" s="41">
        <v>22712</v>
      </c>
      <c r="I53" s="41">
        <v>22738</v>
      </c>
      <c r="J53" s="26"/>
      <c r="K53" s="62">
        <v>9315.9599999999991</v>
      </c>
      <c r="L53" s="42">
        <f t="shared" si="5"/>
        <v>409.70885741929811</v>
      </c>
      <c r="M53" s="26"/>
      <c r="N53" s="62">
        <v>1606.19</v>
      </c>
      <c r="O53" s="42">
        <f t="shared" si="6"/>
        <v>70.639018383323076</v>
      </c>
      <c r="P53" s="26"/>
      <c r="Q53" s="62">
        <v>7709.77</v>
      </c>
      <c r="R53" s="42">
        <f t="shared" si="7"/>
        <v>339.06983903597501</v>
      </c>
      <c r="S53" s="26"/>
      <c r="T53" s="64">
        <v>7.7911081503433594E-2</v>
      </c>
      <c r="U53" s="64">
        <v>0</v>
      </c>
      <c r="V53" s="64">
        <v>7.7823918714473375E-2</v>
      </c>
      <c r="W53" s="64">
        <v>0.79053536630162058</v>
      </c>
      <c r="X53" s="64">
        <v>0</v>
      </c>
      <c r="Y53" s="64">
        <v>5.3729633480472418E-2</v>
      </c>
      <c r="Z53" s="32">
        <f t="shared" si="8"/>
        <v>0.17241271967676977</v>
      </c>
      <c r="AA53" s="64">
        <v>0</v>
      </c>
      <c r="AB53" s="64">
        <v>2.6200522194566112E-4</v>
      </c>
      <c r="AC53" s="64">
        <v>0.99973799477805425</v>
      </c>
      <c r="AD53" s="66">
        <f t="shared" si="4"/>
        <v>0.82758728032323037</v>
      </c>
      <c r="AE53" s="56"/>
    </row>
    <row r="54" spans="1:31" s="25" customFormat="1" ht="20.100000000000001" customHeight="1" x14ac:dyDescent="0.3">
      <c r="A54" s="22"/>
      <c r="B54" s="23">
        <v>369</v>
      </c>
      <c r="C54" s="6">
        <v>9</v>
      </c>
      <c r="D54" s="24" t="s">
        <v>50</v>
      </c>
      <c r="E54" s="41">
        <v>4417</v>
      </c>
      <c r="F54" s="41">
        <v>68</v>
      </c>
      <c r="G54" s="41">
        <v>2874</v>
      </c>
      <c r="H54" s="41">
        <v>3343</v>
      </c>
      <c r="I54" s="41">
        <v>4541</v>
      </c>
      <c r="J54" s="26"/>
      <c r="K54" s="62">
        <v>2787.1276123972439</v>
      </c>
      <c r="L54" s="55">
        <f t="shared" si="5"/>
        <v>613.76956890492045</v>
      </c>
      <c r="M54" s="26"/>
      <c r="N54" s="62">
        <v>1112.4920899177953</v>
      </c>
      <c r="O54" s="42">
        <f t="shared" si="6"/>
        <v>244.98834836331099</v>
      </c>
      <c r="P54" s="26">
        <v>6</v>
      </c>
      <c r="Q54" s="62">
        <v>1674.6355224794488</v>
      </c>
      <c r="R54" s="42">
        <f t="shared" si="7"/>
        <v>368.78122054160951</v>
      </c>
      <c r="S54" s="26"/>
      <c r="T54" s="64">
        <v>1.6557421097134362E-2</v>
      </c>
      <c r="U54" s="64">
        <v>0</v>
      </c>
      <c r="V54" s="64">
        <v>0.12649078701350419</v>
      </c>
      <c r="W54" s="64">
        <v>0.82755832446936717</v>
      </c>
      <c r="X54" s="64">
        <v>7.2539841614481159E-3</v>
      </c>
      <c r="Y54" s="64">
        <v>2.2139483258546106E-2</v>
      </c>
      <c r="Z54" s="32">
        <f t="shared" si="8"/>
        <v>0.39915362503295165</v>
      </c>
      <c r="AA54" s="64">
        <v>0</v>
      </c>
      <c r="AB54" s="64">
        <v>4.9025593269658796E-3</v>
      </c>
      <c r="AC54" s="64">
        <v>0.99509744067303407</v>
      </c>
      <c r="AD54" s="66">
        <f t="shared" si="4"/>
        <v>0.6008463749670484</v>
      </c>
      <c r="AE54" s="56"/>
    </row>
    <row r="55" spans="1:31" s="25" customFormat="1" ht="20.100000000000001" customHeight="1" x14ac:dyDescent="0.3">
      <c r="A55" s="22"/>
      <c r="B55" s="23">
        <v>797</v>
      </c>
      <c r="C55" s="6">
        <v>8</v>
      </c>
      <c r="D55" s="24" t="s">
        <v>121</v>
      </c>
      <c r="E55" s="41">
        <v>445</v>
      </c>
      <c r="F55" s="41">
        <v>0</v>
      </c>
      <c r="G55" s="41">
        <v>0</v>
      </c>
      <c r="H55" s="41">
        <v>478</v>
      </c>
      <c r="I55" s="41">
        <v>478</v>
      </c>
      <c r="J55" s="26"/>
      <c r="K55" s="62">
        <v>153.76</v>
      </c>
      <c r="L55" s="42">
        <f t="shared" si="5"/>
        <v>321.673640167364</v>
      </c>
      <c r="M55" s="26"/>
      <c r="N55" s="62">
        <v>32.68</v>
      </c>
      <c r="O55" s="42">
        <f t="shared" si="6"/>
        <v>68.36820083682008</v>
      </c>
      <c r="P55" s="26"/>
      <c r="Q55" s="62">
        <v>121.08</v>
      </c>
      <c r="R55" s="42">
        <f t="shared" si="7"/>
        <v>253.30543933054392</v>
      </c>
      <c r="S55" s="26">
        <v>3</v>
      </c>
      <c r="T55" s="64">
        <v>8.0477356181150553E-2</v>
      </c>
      <c r="U55" s="64">
        <v>0</v>
      </c>
      <c r="V55" s="64">
        <v>0</v>
      </c>
      <c r="W55" s="64">
        <v>0.91952264381884952</v>
      </c>
      <c r="X55" s="64">
        <v>0</v>
      </c>
      <c r="Y55" s="64">
        <v>0</v>
      </c>
      <c r="Z55" s="32">
        <f t="shared" si="8"/>
        <v>0.21253902185223728</v>
      </c>
      <c r="AA55" s="64">
        <v>0</v>
      </c>
      <c r="AB55" s="64">
        <v>2.973240832507433E-3</v>
      </c>
      <c r="AC55" s="64">
        <v>0.99702675916749262</v>
      </c>
      <c r="AD55" s="66">
        <f t="shared" si="4"/>
        <v>0.78746097814776284</v>
      </c>
      <c r="AE55" s="56"/>
    </row>
    <row r="56" spans="1:31" s="25" customFormat="1" ht="20.100000000000001" customHeight="1" x14ac:dyDescent="0.3">
      <c r="A56" s="22"/>
      <c r="B56" s="23">
        <v>601</v>
      </c>
      <c r="C56" s="6">
        <v>4</v>
      </c>
      <c r="D56" s="24" t="s">
        <v>51</v>
      </c>
      <c r="E56" s="41">
        <v>35233</v>
      </c>
      <c r="F56" s="41">
        <v>3023</v>
      </c>
      <c r="G56" s="41">
        <v>7070</v>
      </c>
      <c r="H56" s="41">
        <v>75423</v>
      </c>
      <c r="I56" s="41">
        <v>78369</v>
      </c>
      <c r="J56" s="26"/>
      <c r="K56" s="62">
        <v>38292.36</v>
      </c>
      <c r="L56" s="42">
        <f t="shared" si="5"/>
        <v>488.61616200283277</v>
      </c>
      <c r="M56" s="26"/>
      <c r="N56" s="62">
        <v>13299.5</v>
      </c>
      <c r="O56" s="42">
        <f t="shared" si="6"/>
        <v>169.70358177340529</v>
      </c>
      <c r="P56" s="26"/>
      <c r="Q56" s="62">
        <v>24992.86</v>
      </c>
      <c r="R56" s="42">
        <f t="shared" si="7"/>
        <v>318.91258022942748</v>
      </c>
      <c r="S56" s="26"/>
      <c r="T56" s="64">
        <v>3.1247791270348508E-2</v>
      </c>
      <c r="U56" s="64">
        <v>2.398586413023046E-4</v>
      </c>
      <c r="V56" s="64">
        <v>0.14780254896800632</v>
      </c>
      <c r="W56" s="64">
        <v>0.53402609120643629</v>
      </c>
      <c r="X56" s="64">
        <v>0.26993195232903494</v>
      </c>
      <c r="Y56" s="64">
        <v>1.6751757584871612E-2</v>
      </c>
      <c r="Z56" s="32">
        <f t="shared" si="8"/>
        <v>0.3473147123864917</v>
      </c>
      <c r="AA56" s="64">
        <v>0</v>
      </c>
      <c r="AB56" s="64">
        <v>2.2286364985839957E-3</v>
      </c>
      <c r="AC56" s="64">
        <v>0.99777136350141593</v>
      </c>
      <c r="AD56" s="66">
        <f t="shared" si="4"/>
        <v>0.6526852876135083</v>
      </c>
      <c r="AE56" s="56"/>
    </row>
    <row r="57" spans="1:31" s="25" customFormat="1" ht="20.100000000000001" customHeight="1" x14ac:dyDescent="0.3">
      <c r="A57" s="22"/>
      <c r="B57" s="23">
        <v>552</v>
      </c>
      <c r="C57" s="6">
        <v>9</v>
      </c>
      <c r="D57" s="24" t="s">
        <v>52</v>
      </c>
      <c r="E57" s="41">
        <v>1661</v>
      </c>
      <c r="F57" s="41">
        <v>28</v>
      </c>
      <c r="G57" s="41">
        <v>626</v>
      </c>
      <c r="H57" s="41">
        <v>2420</v>
      </c>
      <c r="I57" s="41">
        <v>2681</v>
      </c>
      <c r="J57" s="26"/>
      <c r="K57" s="62">
        <v>916.71</v>
      </c>
      <c r="L57" s="42">
        <f t="shared" si="5"/>
        <v>341.92838493099589</v>
      </c>
      <c r="M57" s="26"/>
      <c r="N57" s="62">
        <v>269.45</v>
      </c>
      <c r="O57" s="42">
        <f t="shared" si="6"/>
        <v>100.50354345393509</v>
      </c>
      <c r="P57" s="26"/>
      <c r="Q57" s="62">
        <v>647.26</v>
      </c>
      <c r="R57" s="42">
        <f t="shared" si="7"/>
        <v>241.4248414770608</v>
      </c>
      <c r="S57" s="26">
        <v>2</v>
      </c>
      <c r="T57" s="64">
        <v>4.9471144924846916E-2</v>
      </c>
      <c r="U57" s="64">
        <v>1.8556318426424198E-3</v>
      </c>
      <c r="V57" s="64">
        <v>4.8988680645759883E-2</v>
      </c>
      <c r="W57" s="64">
        <v>0.82007793653739103</v>
      </c>
      <c r="X57" s="64">
        <v>5.3701985526071631E-2</v>
      </c>
      <c r="Y57" s="64">
        <v>2.5904620523288183E-2</v>
      </c>
      <c r="Z57" s="32">
        <f t="shared" si="8"/>
        <v>0.29393155959900075</v>
      </c>
      <c r="AA57" s="64">
        <v>0</v>
      </c>
      <c r="AB57" s="64">
        <v>6.6433890554027752E-4</v>
      </c>
      <c r="AC57" s="64">
        <v>0.99933566109445982</v>
      </c>
      <c r="AD57" s="66">
        <f t="shared" si="4"/>
        <v>0.70606844040099914</v>
      </c>
      <c r="AE57" s="56"/>
    </row>
    <row r="58" spans="1:31" s="25" customFormat="1" ht="20.100000000000001" customHeight="1" x14ac:dyDescent="0.3">
      <c r="A58" s="22"/>
      <c r="B58" s="23">
        <v>324</v>
      </c>
      <c r="C58" s="6">
        <v>4</v>
      </c>
      <c r="D58" s="24" t="s">
        <v>53</v>
      </c>
      <c r="E58" s="41">
        <v>47180</v>
      </c>
      <c r="F58" s="41">
        <v>8853</v>
      </c>
      <c r="G58" s="41">
        <v>0</v>
      </c>
      <c r="H58" s="41">
        <v>124760</v>
      </c>
      <c r="I58" s="41">
        <v>124760</v>
      </c>
      <c r="J58" s="26"/>
      <c r="K58" s="62">
        <v>43684.38</v>
      </c>
      <c r="L58" s="42">
        <f t="shared" si="5"/>
        <v>350.14732285989101</v>
      </c>
      <c r="M58" s="26"/>
      <c r="N58" s="62">
        <v>26930</v>
      </c>
      <c r="O58" s="42">
        <f t="shared" si="6"/>
        <v>215.85444052580957</v>
      </c>
      <c r="P58" s="26"/>
      <c r="Q58" s="62">
        <v>16754.38</v>
      </c>
      <c r="R58" s="42">
        <f t="shared" si="7"/>
        <v>134.29288233408144</v>
      </c>
      <c r="S58" s="26"/>
      <c r="T58" s="64">
        <v>2.5526550315633122E-2</v>
      </c>
      <c r="U58" s="64">
        <v>0</v>
      </c>
      <c r="V58" s="64">
        <v>0.1216060155959896</v>
      </c>
      <c r="W58" s="64">
        <v>0.30864983290011144</v>
      </c>
      <c r="X58" s="64">
        <v>0.53449832900111405</v>
      </c>
      <c r="Y58" s="64">
        <v>9.7192721871518749E-3</v>
      </c>
      <c r="Z58" s="32">
        <f t="shared" si="8"/>
        <v>0.61646748792131201</v>
      </c>
      <c r="AA58" s="64">
        <v>0</v>
      </c>
      <c r="AB58" s="64">
        <v>1.1895396905167485E-3</v>
      </c>
      <c r="AC58" s="64">
        <v>0.99881046030948328</v>
      </c>
      <c r="AD58" s="66">
        <f t="shared" si="4"/>
        <v>0.3835325120786881</v>
      </c>
      <c r="AE58" s="56"/>
    </row>
    <row r="59" spans="1:31" s="25" customFormat="1" ht="20.100000000000001" customHeight="1" x14ac:dyDescent="0.3">
      <c r="A59" s="22"/>
      <c r="B59" s="23">
        <v>414</v>
      </c>
      <c r="C59" s="6">
        <v>6</v>
      </c>
      <c r="D59" s="24" t="s">
        <v>54</v>
      </c>
      <c r="E59" s="41">
        <v>2775</v>
      </c>
      <c r="F59" s="41">
        <v>875</v>
      </c>
      <c r="G59" s="41">
        <v>0</v>
      </c>
      <c r="H59" s="41">
        <v>8000</v>
      </c>
      <c r="I59" s="41">
        <v>8000</v>
      </c>
      <c r="J59" s="26"/>
      <c r="K59" s="62">
        <v>2393.98</v>
      </c>
      <c r="L59" s="42">
        <f t="shared" si="5"/>
        <v>299.2475</v>
      </c>
      <c r="M59" s="26"/>
      <c r="N59" s="62">
        <v>444.2</v>
      </c>
      <c r="O59" s="42">
        <f t="shared" si="6"/>
        <v>55.524999999999999</v>
      </c>
      <c r="P59" s="26"/>
      <c r="Q59" s="62">
        <v>1949.78</v>
      </c>
      <c r="R59" s="42">
        <f t="shared" si="7"/>
        <v>243.7225</v>
      </c>
      <c r="S59" s="26"/>
      <c r="T59" s="64">
        <v>9.9234579018460153E-2</v>
      </c>
      <c r="U59" s="64">
        <v>0</v>
      </c>
      <c r="V59" s="64">
        <v>5.785682125168843E-2</v>
      </c>
      <c r="W59" s="64">
        <v>0.84290859972985144</v>
      </c>
      <c r="X59" s="64">
        <v>0</v>
      </c>
      <c r="Y59" s="64">
        <v>0</v>
      </c>
      <c r="Z59" s="32">
        <f t="shared" si="8"/>
        <v>0.18554875145155766</v>
      </c>
      <c r="AA59" s="64">
        <v>0</v>
      </c>
      <c r="AB59" s="64">
        <v>0</v>
      </c>
      <c r="AC59" s="64">
        <v>1</v>
      </c>
      <c r="AD59" s="66">
        <f t="shared" si="4"/>
        <v>0.81445124854844231</v>
      </c>
      <c r="AE59" s="56"/>
    </row>
    <row r="60" spans="1:31" s="25" customFormat="1" ht="20.100000000000001" customHeight="1" x14ac:dyDescent="0.3">
      <c r="A60" s="22"/>
      <c r="B60" s="23">
        <v>736</v>
      </c>
      <c r="C60" s="6">
        <v>7</v>
      </c>
      <c r="D60" s="24" t="s">
        <v>55</v>
      </c>
      <c r="E60" s="41">
        <v>1387</v>
      </c>
      <c r="F60" s="41">
        <v>23</v>
      </c>
      <c r="G60" s="41">
        <v>0</v>
      </c>
      <c r="H60" s="41">
        <v>2961</v>
      </c>
      <c r="I60" s="41">
        <v>2961</v>
      </c>
      <c r="J60" s="26"/>
      <c r="K60" s="62">
        <v>991.42373275862064</v>
      </c>
      <c r="L60" s="42">
        <f t="shared" si="5"/>
        <v>334.82733291409005</v>
      </c>
      <c r="M60" s="26"/>
      <c r="N60" s="62">
        <v>339.30298620689649</v>
      </c>
      <c r="O60" s="42">
        <f t="shared" si="6"/>
        <v>114.59067416646285</v>
      </c>
      <c r="P60" s="26">
        <v>6</v>
      </c>
      <c r="Q60" s="62">
        <v>652.12074655172421</v>
      </c>
      <c r="R60" s="42">
        <f t="shared" si="7"/>
        <v>220.23665874762725</v>
      </c>
      <c r="S60" s="26"/>
      <c r="T60" s="64">
        <v>4.8098604089645614E-2</v>
      </c>
      <c r="U60" s="64">
        <v>0</v>
      </c>
      <c r="V60" s="64">
        <v>1.0609986196245355E-2</v>
      </c>
      <c r="W60" s="64">
        <v>0.77300523976810631</v>
      </c>
      <c r="X60" s="64">
        <v>0.12048228769514172</v>
      </c>
      <c r="Y60" s="64">
        <v>4.7803882250861011E-2</v>
      </c>
      <c r="Z60" s="32">
        <f t="shared" si="8"/>
        <v>0.34223811171313334</v>
      </c>
      <c r="AA60" s="64">
        <v>0</v>
      </c>
      <c r="AB60" s="64">
        <v>0</v>
      </c>
      <c r="AC60" s="64">
        <v>1</v>
      </c>
      <c r="AD60" s="66">
        <f t="shared" si="4"/>
        <v>0.65776188828686666</v>
      </c>
      <c r="AE60" s="56"/>
    </row>
    <row r="61" spans="1:31" s="25" customFormat="1" ht="20.100000000000001" customHeight="1" x14ac:dyDescent="0.3">
      <c r="A61" s="22"/>
      <c r="B61" s="23">
        <v>830</v>
      </c>
      <c r="C61" s="6">
        <v>9</v>
      </c>
      <c r="D61" s="24" t="s">
        <v>148</v>
      </c>
      <c r="E61" s="41">
        <v>601</v>
      </c>
      <c r="F61" s="41">
        <v>0</v>
      </c>
      <c r="G61" s="41">
        <v>391</v>
      </c>
      <c r="H61" s="41">
        <v>346</v>
      </c>
      <c r="I61" s="41">
        <v>509</v>
      </c>
      <c r="J61" s="26"/>
      <c r="K61" s="62">
        <v>100</v>
      </c>
      <c r="L61" s="42">
        <f t="shared" si="5"/>
        <v>196.46365422396858</v>
      </c>
      <c r="M61" s="26"/>
      <c r="N61" s="62">
        <v>20.329999999999998</v>
      </c>
      <c r="O61" s="42">
        <f t="shared" si="6"/>
        <v>39.941060903732811</v>
      </c>
      <c r="P61" s="26"/>
      <c r="Q61" s="62">
        <v>79.67</v>
      </c>
      <c r="R61" s="42">
        <f t="shared" si="7"/>
        <v>156.52259332023576</v>
      </c>
      <c r="S61" s="26"/>
      <c r="T61" s="64">
        <v>9.3949827840629621E-2</v>
      </c>
      <c r="U61" s="64">
        <v>0</v>
      </c>
      <c r="V61" s="64">
        <v>0</v>
      </c>
      <c r="W61" s="64">
        <v>0.90605017215937056</v>
      </c>
      <c r="X61" s="64">
        <v>0</v>
      </c>
      <c r="Y61" s="64">
        <v>0</v>
      </c>
      <c r="Z61" s="32">
        <f t="shared" si="8"/>
        <v>0.20329999999999998</v>
      </c>
      <c r="AA61" s="64">
        <v>0</v>
      </c>
      <c r="AB61" s="64">
        <v>3.8910505836575876E-3</v>
      </c>
      <c r="AC61" s="64">
        <v>0.99610894941634243</v>
      </c>
      <c r="AD61" s="66">
        <f t="shared" si="4"/>
        <v>0.79669999999999996</v>
      </c>
      <c r="AE61" s="56"/>
    </row>
    <row r="62" spans="1:31" s="25" customFormat="1" ht="20.100000000000001" customHeight="1" x14ac:dyDescent="0.3">
      <c r="A62" s="22"/>
      <c r="B62" s="23">
        <v>50</v>
      </c>
      <c r="C62" s="6">
        <v>1</v>
      </c>
      <c r="D62" s="24" t="s">
        <v>56</v>
      </c>
      <c r="E62" s="41">
        <v>127312</v>
      </c>
      <c r="F62" s="41">
        <v>56927</v>
      </c>
      <c r="G62" s="41">
        <v>0</v>
      </c>
      <c r="H62" s="41">
        <v>432400</v>
      </c>
      <c r="I62" s="41">
        <v>432400</v>
      </c>
      <c r="J62" s="26"/>
      <c r="K62" s="62">
        <v>167778.97</v>
      </c>
      <c r="L62" s="42">
        <f t="shared" si="5"/>
        <v>388.01796947271043</v>
      </c>
      <c r="M62" s="26"/>
      <c r="N62" s="62">
        <v>75281.929999999993</v>
      </c>
      <c r="O62" s="42">
        <f t="shared" si="6"/>
        <v>174.10252081406105</v>
      </c>
      <c r="P62" s="26"/>
      <c r="Q62" s="62">
        <v>92497.04</v>
      </c>
      <c r="R62" s="42">
        <f t="shared" si="7"/>
        <v>213.91544865864941</v>
      </c>
      <c r="S62" s="26"/>
      <c r="T62" s="64">
        <v>3.1647966517330255E-2</v>
      </c>
      <c r="U62" s="64">
        <v>1.8862428208203485E-3</v>
      </c>
      <c r="V62" s="64">
        <v>0.14269533206707108</v>
      </c>
      <c r="W62" s="64">
        <v>0.4207653815464083</v>
      </c>
      <c r="X62" s="64">
        <v>0.39642979397579209</v>
      </c>
      <c r="Y62" s="64">
        <v>6.5752830725779752E-3</v>
      </c>
      <c r="Z62" s="32">
        <f t="shared" si="8"/>
        <v>0.44869705660965731</v>
      </c>
      <c r="AA62" s="64">
        <v>0</v>
      </c>
      <c r="AB62" s="64">
        <v>5.9461362223050596E-4</v>
      </c>
      <c r="AC62" s="64">
        <v>0.99940538637776954</v>
      </c>
      <c r="AD62" s="66">
        <f t="shared" si="4"/>
        <v>0.55130294339034258</v>
      </c>
      <c r="AE62" s="56"/>
    </row>
    <row r="63" spans="1:31" s="25" customFormat="1" ht="20.100000000000001" customHeight="1" x14ac:dyDescent="0.3">
      <c r="A63" s="22"/>
      <c r="B63" s="23">
        <v>840</v>
      </c>
      <c r="C63" s="6">
        <v>6</v>
      </c>
      <c r="D63" s="24" t="s">
        <v>149</v>
      </c>
      <c r="E63" s="41">
        <v>1388</v>
      </c>
      <c r="F63" s="41">
        <v>286</v>
      </c>
      <c r="G63" s="41">
        <v>2</v>
      </c>
      <c r="H63" s="41">
        <v>3273</v>
      </c>
      <c r="I63" s="41">
        <v>3274</v>
      </c>
      <c r="J63" s="26"/>
      <c r="K63" s="62">
        <v>1616.4</v>
      </c>
      <c r="L63" s="42">
        <f t="shared" si="5"/>
        <v>493.70800244349419</v>
      </c>
      <c r="M63" s="26"/>
      <c r="N63" s="62">
        <v>414.59</v>
      </c>
      <c r="O63" s="42">
        <f t="shared" si="6"/>
        <v>126.63103237629811</v>
      </c>
      <c r="P63" s="26"/>
      <c r="Q63" s="62">
        <v>1201.81</v>
      </c>
      <c r="R63" s="42">
        <f t="shared" si="7"/>
        <v>367.0769700671961</v>
      </c>
      <c r="S63" s="26"/>
      <c r="T63" s="64">
        <v>4.3488747919631449E-2</v>
      </c>
      <c r="U63" s="64">
        <v>0</v>
      </c>
      <c r="V63" s="64">
        <v>1.0902337248848259E-2</v>
      </c>
      <c r="W63" s="64">
        <v>0.72927470513036985</v>
      </c>
      <c r="X63" s="64">
        <v>0.20801273547360041</v>
      </c>
      <c r="Y63" s="64">
        <v>8.3214742275501113E-3</v>
      </c>
      <c r="Z63" s="32">
        <f t="shared" si="8"/>
        <v>0.25648973026478589</v>
      </c>
      <c r="AA63" s="64">
        <v>0</v>
      </c>
      <c r="AB63" s="64">
        <v>0</v>
      </c>
      <c r="AC63" s="64">
        <v>1</v>
      </c>
      <c r="AD63" s="66">
        <f t="shared" si="4"/>
        <v>0.74351026973521395</v>
      </c>
      <c r="AE63" s="56"/>
    </row>
    <row r="64" spans="1:31" s="25" customFormat="1" ht="20.100000000000001" customHeight="1" x14ac:dyDescent="0.3">
      <c r="A64" s="22"/>
      <c r="B64" s="23">
        <v>613</v>
      </c>
      <c r="C64" s="6">
        <v>5</v>
      </c>
      <c r="D64" s="24" t="s">
        <v>150</v>
      </c>
      <c r="E64" s="41">
        <v>746</v>
      </c>
      <c r="F64" s="41">
        <v>306</v>
      </c>
      <c r="G64" s="41">
        <v>0</v>
      </c>
      <c r="H64" s="41">
        <v>2114</v>
      </c>
      <c r="I64" s="41">
        <v>2114</v>
      </c>
      <c r="J64" s="26"/>
      <c r="K64" s="62">
        <v>691.15</v>
      </c>
      <c r="L64" s="42">
        <f t="shared" si="5"/>
        <v>326.93945127719962</v>
      </c>
      <c r="M64" s="26"/>
      <c r="N64" s="62">
        <v>133.68</v>
      </c>
      <c r="O64" s="42">
        <f t="shared" si="6"/>
        <v>63.235572374645223</v>
      </c>
      <c r="P64" s="26"/>
      <c r="Q64" s="62">
        <v>557.47</v>
      </c>
      <c r="R64" s="42">
        <f t="shared" si="7"/>
        <v>263.70387890255438</v>
      </c>
      <c r="S64" s="26">
        <v>3</v>
      </c>
      <c r="T64" s="64">
        <v>8.7148414123279477E-2</v>
      </c>
      <c r="U64" s="64">
        <v>0</v>
      </c>
      <c r="V64" s="64">
        <v>8.2286056253740286E-3</v>
      </c>
      <c r="W64" s="64">
        <v>0.90462298025134646</v>
      </c>
      <c r="X64" s="64">
        <v>0</v>
      </c>
      <c r="Y64" s="64">
        <v>0</v>
      </c>
      <c r="Z64" s="32">
        <f t="shared" si="8"/>
        <v>0.19341676915286118</v>
      </c>
      <c r="AA64" s="64">
        <v>0</v>
      </c>
      <c r="AB64" s="64">
        <v>0</v>
      </c>
      <c r="AC64" s="64">
        <v>1</v>
      </c>
      <c r="AD64" s="66">
        <f t="shared" si="4"/>
        <v>0.8065832308471389</v>
      </c>
      <c r="AE64" s="56"/>
    </row>
    <row r="65" spans="1:31" s="25" customFormat="1" ht="20.100000000000001" customHeight="1" x14ac:dyDescent="0.3">
      <c r="A65" s="22"/>
      <c r="B65" s="23">
        <v>287</v>
      </c>
      <c r="C65" s="6">
        <v>7</v>
      </c>
      <c r="D65" s="24" t="s">
        <v>57</v>
      </c>
      <c r="E65" s="41">
        <v>1340</v>
      </c>
      <c r="F65" s="41">
        <v>64</v>
      </c>
      <c r="G65" s="41">
        <v>112</v>
      </c>
      <c r="H65" s="41">
        <v>3067</v>
      </c>
      <c r="I65" s="41">
        <v>3114</v>
      </c>
      <c r="J65" s="26"/>
      <c r="K65" s="62">
        <v>1090.1600000000001</v>
      </c>
      <c r="L65" s="42">
        <f t="shared" si="5"/>
        <v>350.08349389852282</v>
      </c>
      <c r="M65" s="26"/>
      <c r="N65" s="62">
        <v>375.82</v>
      </c>
      <c r="O65" s="42">
        <f t="shared" si="6"/>
        <v>120.68721901091843</v>
      </c>
      <c r="P65" s="26"/>
      <c r="Q65" s="62">
        <v>714.34</v>
      </c>
      <c r="R65" s="42">
        <f t="shared" si="7"/>
        <v>229.39627488760436</v>
      </c>
      <c r="S65" s="26"/>
      <c r="T65" s="64">
        <v>4.4968335905486663E-2</v>
      </c>
      <c r="U65" s="64">
        <v>0</v>
      </c>
      <c r="V65" s="64">
        <v>2.0222446916076844E-2</v>
      </c>
      <c r="W65" s="64">
        <v>0.80996221595444629</v>
      </c>
      <c r="X65" s="64">
        <v>0.12484700122399021</v>
      </c>
      <c r="Y65" s="64">
        <v>0</v>
      </c>
      <c r="Z65" s="32">
        <f t="shared" si="8"/>
        <v>0.34473838702575765</v>
      </c>
      <c r="AA65" s="64">
        <v>0</v>
      </c>
      <c r="AB65" s="64">
        <v>0</v>
      </c>
      <c r="AC65" s="64">
        <v>1</v>
      </c>
      <c r="AD65" s="66">
        <f t="shared" si="4"/>
        <v>0.65526161297424235</v>
      </c>
      <c r="AE65" s="56"/>
    </row>
    <row r="66" spans="1:31" s="25" customFormat="1" ht="20.100000000000001" customHeight="1" x14ac:dyDescent="0.3">
      <c r="A66" s="22"/>
      <c r="B66" s="23">
        <v>523</v>
      </c>
      <c r="C66" s="6">
        <v>9</v>
      </c>
      <c r="D66" s="24" t="s">
        <v>58</v>
      </c>
      <c r="E66" s="41">
        <v>6092</v>
      </c>
      <c r="F66" s="41">
        <v>6</v>
      </c>
      <c r="G66" s="41">
        <v>3259</v>
      </c>
      <c r="H66" s="41">
        <v>6094</v>
      </c>
      <c r="I66" s="41">
        <v>7452</v>
      </c>
      <c r="J66" s="26"/>
      <c r="K66" s="62">
        <v>3458.46</v>
      </c>
      <c r="L66" s="42">
        <f t="shared" si="5"/>
        <v>464.09822866344604</v>
      </c>
      <c r="M66" s="26"/>
      <c r="N66" s="62">
        <v>1220.45</v>
      </c>
      <c r="O66" s="42">
        <f t="shared" si="6"/>
        <v>163.77482555018787</v>
      </c>
      <c r="P66" s="26"/>
      <c r="Q66" s="62">
        <v>2238.0099999999998</v>
      </c>
      <c r="R66" s="42">
        <f t="shared" si="7"/>
        <v>300.32340311325811</v>
      </c>
      <c r="S66" s="26"/>
      <c r="T66" s="64">
        <v>2.7514441394567574E-2</v>
      </c>
      <c r="U66" s="64">
        <v>8.1936990454340613E-4</v>
      </c>
      <c r="V66" s="64">
        <v>0.1474865828178131</v>
      </c>
      <c r="W66" s="64">
        <v>0.82417960588307593</v>
      </c>
      <c r="X66" s="64">
        <v>0</v>
      </c>
      <c r="Y66" s="64">
        <v>0</v>
      </c>
      <c r="Z66" s="32">
        <f t="shared" si="8"/>
        <v>0.35288827975457288</v>
      </c>
      <c r="AA66" s="64">
        <v>0</v>
      </c>
      <c r="AB66" s="64">
        <v>1.5058020294815486E-2</v>
      </c>
      <c r="AC66" s="64">
        <v>0.9849419797051846</v>
      </c>
      <c r="AD66" s="66">
        <f t="shared" si="4"/>
        <v>0.64711172024542707</v>
      </c>
      <c r="AE66" s="56"/>
    </row>
    <row r="67" spans="1:31" s="25" customFormat="1" ht="20.100000000000001" customHeight="1" x14ac:dyDescent="0.3">
      <c r="A67" s="22"/>
      <c r="B67" s="23">
        <v>967</v>
      </c>
      <c r="C67" s="6">
        <v>7</v>
      </c>
      <c r="D67" s="24" t="s">
        <v>137</v>
      </c>
      <c r="E67" s="41">
        <v>1088</v>
      </c>
      <c r="F67" s="41">
        <v>43</v>
      </c>
      <c r="G67" s="41">
        <v>16</v>
      </c>
      <c r="H67" s="41">
        <v>2200</v>
      </c>
      <c r="I67" s="41">
        <v>2207</v>
      </c>
      <c r="J67" s="26"/>
      <c r="K67" s="62">
        <v>753.07</v>
      </c>
      <c r="L67" s="42">
        <f t="shared" si="5"/>
        <v>341.21884911644764</v>
      </c>
      <c r="M67" s="26"/>
      <c r="N67" s="62">
        <v>236.74</v>
      </c>
      <c r="O67" s="42">
        <f t="shared" si="6"/>
        <v>107.26778432260988</v>
      </c>
      <c r="P67" s="26"/>
      <c r="Q67" s="62">
        <v>516.33000000000004</v>
      </c>
      <c r="R67" s="42">
        <f t="shared" si="7"/>
        <v>233.95106479383782</v>
      </c>
      <c r="S67" s="26"/>
      <c r="T67" s="64">
        <v>5.1195404240939421E-2</v>
      </c>
      <c r="U67" s="64">
        <v>0</v>
      </c>
      <c r="V67" s="64">
        <v>0</v>
      </c>
      <c r="W67" s="64">
        <v>0.94880459575906051</v>
      </c>
      <c r="X67" s="64">
        <v>0</v>
      </c>
      <c r="Y67" s="64">
        <v>0</v>
      </c>
      <c r="Z67" s="32">
        <f t="shared" si="8"/>
        <v>0.31436652635213191</v>
      </c>
      <c r="AA67" s="64">
        <v>0</v>
      </c>
      <c r="AB67" s="64">
        <v>2.3163480719694769E-2</v>
      </c>
      <c r="AC67" s="64">
        <v>0.97683651928030513</v>
      </c>
      <c r="AD67" s="66">
        <f t="shared" si="4"/>
        <v>0.68563347364786809</v>
      </c>
      <c r="AE67" s="56"/>
    </row>
    <row r="68" spans="1:31" s="25" customFormat="1" ht="20.100000000000001" customHeight="1" x14ac:dyDescent="0.3">
      <c r="A68" s="22"/>
      <c r="B68" s="23">
        <v>89</v>
      </c>
      <c r="C68" s="6">
        <v>4</v>
      </c>
      <c r="D68" s="24" t="s">
        <v>117</v>
      </c>
      <c r="E68" s="41">
        <v>45755</v>
      </c>
      <c r="F68" s="41">
        <v>3979</v>
      </c>
      <c r="G68" s="41">
        <v>23195</v>
      </c>
      <c r="H68" s="41">
        <v>62632</v>
      </c>
      <c r="I68" s="41">
        <v>72297</v>
      </c>
      <c r="J68" s="26"/>
      <c r="K68" s="62">
        <v>26584.66</v>
      </c>
      <c r="L68" s="42">
        <f t="shared" si="5"/>
        <v>367.71456630288947</v>
      </c>
      <c r="M68" s="26"/>
      <c r="N68" s="62">
        <v>12052.37</v>
      </c>
      <c r="O68" s="42">
        <f t="shared" si="6"/>
        <v>166.70636402616984</v>
      </c>
      <c r="P68" s="26"/>
      <c r="Q68" s="62">
        <v>14532.289999999999</v>
      </c>
      <c r="R68" s="42">
        <f t="shared" si="7"/>
        <v>201.00820227671963</v>
      </c>
      <c r="S68" s="26"/>
      <c r="T68" s="64">
        <v>2.8633372523412408E-2</v>
      </c>
      <c r="U68" s="64">
        <v>1.0786260295692881E-3</v>
      </c>
      <c r="V68" s="64">
        <v>6.8553321877771745E-2</v>
      </c>
      <c r="W68" s="64">
        <v>0.63994135593248469</v>
      </c>
      <c r="X68" s="64">
        <v>0.24427145864257402</v>
      </c>
      <c r="Y68" s="64">
        <v>1.7521864994187866E-2</v>
      </c>
      <c r="Z68" s="32">
        <f t="shared" si="8"/>
        <v>0.4533580643875077</v>
      </c>
      <c r="AA68" s="64">
        <v>0</v>
      </c>
      <c r="AB68" s="64">
        <v>4.0750631868755717E-3</v>
      </c>
      <c r="AC68" s="64">
        <v>0.99592493681312444</v>
      </c>
      <c r="AD68" s="66">
        <f t="shared" si="4"/>
        <v>0.5466419356124923</v>
      </c>
      <c r="AE68" s="56"/>
    </row>
    <row r="69" spans="1:31" s="25" customFormat="1" ht="20.100000000000001" customHeight="1" x14ac:dyDescent="0.3">
      <c r="A69" s="22"/>
      <c r="B69" s="23">
        <v>357</v>
      </c>
      <c r="C69" s="6">
        <v>2</v>
      </c>
      <c r="D69" s="24" t="s">
        <v>59</v>
      </c>
      <c r="E69" s="41">
        <v>169957</v>
      </c>
      <c r="F69" s="41">
        <v>31840</v>
      </c>
      <c r="G69" s="41">
        <v>0</v>
      </c>
      <c r="H69" s="41">
        <v>479183</v>
      </c>
      <c r="I69" s="41">
        <v>479183</v>
      </c>
      <c r="J69" s="26"/>
      <c r="K69" s="62">
        <v>201678.12</v>
      </c>
      <c r="L69" s="42">
        <f t="shared" si="5"/>
        <v>420.87912133777701</v>
      </c>
      <c r="M69" s="26"/>
      <c r="N69" s="62">
        <v>110714.89</v>
      </c>
      <c r="O69" s="42">
        <f t="shared" si="6"/>
        <v>231.04928597216511</v>
      </c>
      <c r="P69" s="26"/>
      <c r="Q69" s="62">
        <v>90963.23000000001</v>
      </c>
      <c r="R69" s="42">
        <f t="shared" si="7"/>
        <v>189.82983536561193</v>
      </c>
      <c r="S69" s="26">
        <v>1</v>
      </c>
      <c r="T69" s="64">
        <v>2.3847740805234059E-2</v>
      </c>
      <c r="U69" s="64">
        <v>1.2626124634184256E-2</v>
      </c>
      <c r="V69" s="64">
        <v>9.6878387360543813E-2</v>
      </c>
      <c r="W69" s="64">
        <v>0.43821323401034862</v>
      </c>
      <c r="X69" s="64">
        <v>0.41918083466460559</v>
      </c>
      <c r="Y69" s="64">
        <v>9.2536785250836636E-3</v>
      </c>
      <c r="Z69" s="32">
        <f t="shared" si="8"/>
        <v>0.54896827677687599</v>
      </c>
      <c r="AA69" s="64">
        <v>0</v>
      </c>
      <c r="AB69" s="64">
        <v>1.506872612153284E-3</v>
      </c>
      <c r="AC69" s="64">
        <v>0.99849312738784668</v>
      </c>
      <c r="AD69" s="66">
        <f t="shared" si="4"/>
        <v>0.45103172322312413</v>
      </c>
      <c r="AE69" s="56"/>
    </row>
    <row r="70" spans="1:31" s="25" customFormat="1" ht="20.100000000000001" customHeight="1" x14ac:dyDescent="0.3">
      <c r="A70" s="22"/>
      <c r="B70" s="23">
        <v>34</v>
      </c>
      <c r="C70" s="6">
        <v>4</v>
      </c>
      <c r="D70" s="24" t="s">
        <v>124</v>
      </c>
      <c r="E70" s="41">
        <v>26053</v>
      </c>
      <c r="F70" s="41">
        <v>4276</v>
      </c>
      <c r="G70" s="41">
        <v>1564</v>
      </c>
      <c r="H70" s="41">
        <v>64044</v>
      </c>
      <c r="I70" s="41">
        <v>64696</v>
      </c>
      <c r="J70" s="26"/>
      <c r="K70" s="62">
        <v>26098.09</v>
      </c>
      <c r="L70" s="42">
        <f t="shared" si="5"/>
        <v>403.39572771114132</v>
      </c>
      <c r="M70" s="26"/>
      <c r="N70" s="62">
        <v>9042.69</v>
      </c>
      <c r="O70" s="42">
        <f t="shared" si="6"/>
        <v>139.77201063435143</v>
      </c>
      <c r="P70" s="26"/>
      <c r="Q70" s="62">
        <v>17055.399999999998</v>
      </c>
      <c r="R70" s="42">
        <f t="shared" si="7"/>
        <v>263.62371707678983</v>
      </c>
      <c r="S70" s="26"/>
      <c r="T70" s="64">
        <v>3.9023786063660255E-2</v>
      </c>
      <c r="U70" s="64">
        <v>0</v>
      </c>
      <c r="V70" s="64">
        <v>0.15943707016385611</v>
      </c>
      <c r="W70" s="64">
        <v>0.57835002637489508</v>
      </c>
      <c r="X70" s="64">
        <v>0.21615581204265544</v>
      </c>
      <c r="Y70" s="64">
        <v>7.0333053549331004E-3</v>
      </c>
      <c r="Z70" s="32">
        <f t="shared" si="8"/>
        <v>0.34648857445123382</v>
      </c>
      <c r="AA70" s="64">
        <v>0.45353319183367147</v>
      </c>
      <c r="AB70" s="64">
        <v>5.3062373207312654E-4</v>
      </c>
      <c r="AC70" s="64">
        <v>0.54593618443425551</v>
      </c>
      <c r="AD70" s="66">
        <f t="shared" si="4"/>
        <v>0.65351142554876618</v>
      </c>
      <c r="AE70" s="56"/>
    </row>
    <row r="71" spans="1:31" s="25" customFormat="1" ht="20.100000000000001" customHeight="1" x14ac:dyDescent="0.3">
      <c r="A71" s="22"/>
      <c r="B71" s="23">
        <v>143</v>
      </c>
      <c r="C71" s="6">
        <v>4</v>
      </c>
      <c r="D71" s="24" t="s">
        <v>60</v>
      </c>
      <c r="E71" s="41">
        <v>17161</v>
      </c>
      <c r="F71" s="41">
        <v>5456</v>
      </c>
      <c r="G71" s="41">
        <v>172</v>
      </c>
      <c r="H71" s="41">
        <v>51553</v>
      </c>
      <c r="I71" s="41">
        <v>51625</v>
      </c>
      <c r="J71" s="26"/>
      <c r="K71" s="62">
        <v>22347.02</v>
      </c>
      <c r="L71" s="42">
        <f t="shared" si="5"/>
        <v>432.87205811138017</v>
      </c>
      <c r="M71" s="26"/>
      <c r="N71" s="62">
        <v>7958.47</v>
      </c>
      <c r="O71" s="42">
        <f t="shared" si="6"/>
        <v>154.15922518159806</v>
      </c>
      <c r="P71" s="26"/>
      <c r="Q71" s="62">
        <v>14388.550000000001</v>
      </c>
      <c r="R71" s="42">
        <f t="shared" si="7"/>
        <v>278.71283292978211</v>
      </c>
      <c r="S71" s="26"/>
      <c r="T71" s="64">
        <v>3.5692790197110753E-2</v>
      </c>
      <c r="U71" s="64">
        <v>2.5130458492649967E-2</v>
      </c>
      <c r="V71" s="64">
        <v>0.11542419585674131</v>
      </c>
      <c r="W71" s="64">
        <v>0.61831231379900908</v>
      </c>
      <c r="X71" s="64">
        <v>0.17996549588048957</v>
      </c>
      <c r="Y71" s="64">
        <v>2.5474745773999274E-2</v>
      </c>
      <c r="Z71" s="32">
        <f t="shared" si="8"/>
        <v>0.35613115305754417</v>
      </c>
      <c r="AA71" s="64">
        <v>0</v>
      </c>
      <c r="AB71" s="64">
        <v>1.0605655191106816E-3</v>
      </c>
      <c r="AC71" s="64">
        <v>0.99893943448088929</v>
      </c>
      <c r="AD71" s="66">
        <f t="shared" si="4"/>
        <v>0.64386884694245594</v>
      </c>
      <c r="AE71" s="56"/>
    </row>
    <row r="72" spans="1:31" s="25" customFormat="1" ht="20.100000000000001" customHeight="1" x14ac:dyDescent="0.3">
      <c r="A72" s="22"/>
      <c r="B72" s="23">
        <v>321</v>
      </c>
      <c r="C72" s="6">
        <v>7</v>
      </c>
      <c r="D72" s="24" t="s">
        <v>61</v>
      </c>
      <c r="E72" s="41">
        <v>4347</v>
      </c>
      <c r="F72" s="41">
        <v>461</v>
      </c>
      <c r="G72" s="41">
        <v>0</v>
      </c>
      <c r="H72" s="41">
        <v>12094</v>
      </c>
      <c r="I72" s="41">
        <v>12094</v>
      </c>
      <c r="J72" s="26"/>
      <c r="K72" s="62">
        <v>2769.19</v>
      </c>
      <c r="L72" s="42">
        <f t="shared" si="5"/>
        <v>228.97221762857615</v>
      </c>
      <c r="M72" s="26"/>
      <c r="N72" s="62">
        <v>552.83000000000004</v>
      </c>
      <c r="O72" s="42">
        <f t="shared" si="6"/>
        <v>45.711096411443691</v>
      </c>
      <c r="P72" s="26"/>
      <c r="Q72" s="62">
        <v>2216.36</v>
      </c>
      <c r="R72" s="42">
        <f t="shared" si="7"/>
        <v>183.26112121713246</v>
      </c>
      <c r="S72" s="26"/>
      <c r="T72" s="64">
        <v>0.12054338585098492</v>
      </c>
      <c r="U72" s="64">
        <v>0</v>
      </c>
      <c r="V72" s="64">
        <v>0</v>
      </c>
      <c r="W72" s="64">
        <v>0.87562180055351546</v>
      </c>
      <c r="X72" s="64">
        <v>3.8348135954995206E-3</v>
      </c>
      <c r="Y72" s="64">
        <v>0</v>
      </c>
      <c r="Z72" s="32">
        <f t="shared" si="8"/>
        <v>0.19963599464103224</v>
      </c>
      <c r="AA72" s="64">
        <v>0</v>
      </c>
      <c r="AB72" s="64">
        <v>4.4848309841361506E-3</v>
      </c>
      <c r="AC72" s="64">
        <v>0.99551516901586379</v>
      </c>
      <c r="AD72" s="66">
        <f t="shared" ref="AD72:AD112" si="9">Q72/K72</f>
        <v>0.80036400535896779</v>
      </c>
      <c r="AE72" s="56"/>
    </row>
    <row r="73" spans="1:31" s="25" customFormat="1" ht="20.100000000000001" customHeight="1" x14ac:dyDescent="0.3">
      <c r="A73" s="22"/>
      <c r="B73" s="23">
        <v>630</v>
      </c>
      <c r="C73" s="6">
        <v>9</v>
      </c>
      <c r="D73" s="24" t="s">
        <v>62</v>
      </c>
      <c r="E73" s="41">
        <v>3565</v>
      </c>
      <c r="F73" s="41">
        <v>0</v>
      </c>
      <c r="G73" s="41">
        <v>2590</v>
      </c>
      <c r="H73" s="41">
        <v>1898</v>
      </c>
      <c r="I73" s="41">
        <v>2977</v>
      </c>
      <c r="J73" s="26"/>
      <c r="K73" s="62">
        <v>3390.44</v>
      </c>
      <c r="L73" s="42">
        <f t="shared" si="5"/>
        <v>1138.8780651662748</v>
      </c>
      <c r="M73" s="26"/>
      <c r="N73" s="62">
        <v>2677.25</v>
      </c>
      <c r="O73" s="42">
        <f t="shared" si="6"/>
        <v>899.31138730265366</v>
      </c>
      <c r="P73" s="26"/>
      <c r="Q73" s="62">
        <v>713.19</v>
      </c>
      <c r="R73" s="42">
        <f t="shared" si="7"/>
        <v>239.56667786362109</v>
      </c>
      <c r="S73" s="26">
        <v>2</v>
      </c>
      <c r="T73" s="64">
        <v>3.9069941170977686E-3</v>
      </c>
      <c r="U73" s="64">
        <v>1.9796432906900739E-4</v>
      </c>
      <c r="V73" s="64">
        <v>0.88697357362965734</v>
      </c>
      <c r="W73" s="64">
        <v>0.10892146792417594</v>
      </c>
      <c r="X73" s="64">
        <v>0</v>
      </c>
      <c r="Y73" s="64">
        <v>0</v>
      </c>
      <c r="Z73" s="32">
        <f t="shared" si="8"/>
        <v>0.78964677151048235</v>
      </c>
      <c r="AA73" s="64">
        <v>0</v>
      </c>
      <c r="AB73" s="64">
        <v>1.3460648635006098E-2</v>
      </c>
      <c r="AC73" s="64">
        <v>0.98653935136499382</v>
      </c>
      <c r="AD73" s="66">
        <f t="shared" si="9"/>
        <v>0.2103532284895176</v>
      </c>
      <c r="AE73" s="56"/>
    </row>
    <row r="74" spans="1:31" s="25" customFormat="1" ht="20.100000000000001" customHeight="1" x14ac:dyDescent="0.3">
      <c r="A74" s="22"/>
      <c r="B74" s="23">
        <v>236</v>
      </c>
      <c r="C74" s="6">
        <v>7</v>
      </c>
      <c r="D74" s="24" t="s">
        <v>128</v>
      </c>
      <c r="E74" s="41">
        <v>7110</v>
      </c>
      <c r="F74" s="41">
        <v>11</v>
      </c>
      <c r="G74" s="41">
        <v>97</v>
      </c>
      <c r="H74" s="41">
        <v>16451</v>
      </c>
      <c r="I74" s="41">
        <v>16491</v>
      </c>
      <c r="J74" s="26"/>
      <c r="K74" s="62">
        <v>6734</v>
      </c>
      <c r="L74" s="42">
        <f t="shared" si="5"/>
        <v>408.34394518222058</v>
      </c>
      <c r="M74" s="26"/>
      <c r="N74" s="62">
        <v>1757.5</v>
      </c>
      <c r="O74" s="42">
        <f t="shared" si="6"/>
        <v>106.57328239645868</v>
      </c>
      <c r="P74" s="26"/>
      <c r="Q74" s="62">
        <v>4976.5</v>
      </c>
      <c r="R74" s="42">
        <f t="shared" si="7"/>
        <v>301.77066278576194</v>
      </c>
      <c r="S74" s="26"/>
      <c r="T74" s="64">
        <v>5.1578947368421058E-2</v>
      </c>
      <c r="U74" s="64">
        <v>0</v>
      </c>
      <c r="V74" s="64">
        <v>2.5945945945945948E-2</v>
      </c>
      <c r="W74" s="64">
        <v>0.7563812233285917</v>
      </c>
      <c r="X74" s="64">
        <v>0.15209103840682789</v>
      </c>
      <c r="Y74" s="64">
        <v>1.400284495021337E-2</v>
      </c>
      <c r="Z74" s="32">
        <f t="shared" si="8"/>
        <v>0.26098901098901101</v>
      </c>
      <c r="AA74" s="64">
        <v>0</v>
      </c>
      <c r="AB74" s="64">
        <v>0</v>
      </c>
      <c r="AC74" s="64">
        <v>1</v>
      </c>
      <c r="AD74" s="66">
        <f t="shared" si="9"/>
        <v>0.73901098901098905</v>
      </c>
      <c r="AE74" s="56"/>
    </row>
    <row r="75" spans="1:31" s="25" customFormat="1" ht="20.100000000000001" customHeight="1" x14ac:dyDescent="0.3">
      <c r="A75" s="22"/>
      <c r="B75" s="23">
        <v>420</v>
      </c>
      <c r="C75" s="6">
        <v>7</v>
      </c>
      <c r="D75" s="24" t="s">
        <v>63</v>
      </c>
      <c r="E75" s="41">
        <v>5200</v>
      </c>
      <c r="F75" s="41">
        <v>0</v>
      </c>
      <c r="G75" s="41">
        <v>3267</v>
      </c>
      <c r="H75" s="41">
        <v>3999</v>
      </c>
      <c r="I75" s="41">
        <v>5360</v>
      </c>
      <c r="J75" s="26"/>
      <c r="K75" s="62">
        <v>3179.61</v>
      </c>
      <c r="L75" s="42">
        <f t="shared" si="5"/>
        <v>593.21082089552237</v>
      </c>
      <c r="M75" s="26"/>
      <c r="N75" s="62">
        <v>1291.92</v>
      </c>
      <c r="O75" s="42">
        <f t="shared" si="6"/>
        <v>241.02985074626866</v>
      </c>
      <c r="P75" s="26"/>
      <c r="Q75" s="62">
        <v>1887.69</v>
      </c>
      <c r="R75" s="42">
        <f t="shared" si="7"/>
        <v>352.18097014925371</v>
      </c>
      <c r="S75" s="26"/>
      <c r="T75" s="64">
        <v>1.7052139451359218E-2</v>
      </c>
      <c r="U75" s="64">
        <v>3.6689578302062043E-2</v>
      </c>
      <c r="V75" s="64">
        <v>0.22580345532231094</v>
      </c>
      <c r="W75" s="64">
        <v>0.44906805374945813</v>
      </c>
      <c r="X75" s="64">
        <v>0.26090624806489565</v>
      </c>
      <c r="Y75" s="64">
        <v>1.0480525109913926E-2</v>
      </c>
      <c r="Z75" s="32">
        <f t="shared" si="8"/>
        <v>0.40631398190344098</v>
      </c>
      <c r="AA75" s="64">
        <v>0</v>
      </c>
      <c r="AB75" s="64">
        <v>1.7905482362040375E-3</v>
      </c>
      <c r="AC75" s="64">
        <v>0.99820945176379594</v>
      </c>
      <c r="AD75" s="66">
        <f t="shared" si="9"/>
        <v>0.59368601809655897</v>
      </c>
      <c r="AE75" s="56"/>
    </row>
    <row r="76" spans="1:31" s="25" customFormat="1" ht="20.100000000000001" customHeight="1" x14ac:dyDescent="0.3">
      <c r="A76" s="22"/>
      <c r="B76" s="23">
        <v>12</v>
      </c>
      <c r="C76" s="6">
        <v>4</v>
      </c>
      <c r="D76" s="24" t="s">
        <v>64</v>
      </c>
      <c r="E76" s="41">
        <v>40534</v>
      </c>
      <c r="F76" s="41">
        <v>0</v>
      </c>
      <c r="G76" s="41">
        <v>2657</v>
      </c>
      <c r="H76" s="41">
        <v>90437</v>
      </c>
      <c r="I76" s="41">
        <v>91544</v>
      </c>
      <c r="J76" s="26"/>
      <c r="K76" s="62">
        <v>31542.9</v>
      </c>
      <c r="L76" s="42">
        <f t="shared" si="5"/>
        <v>344.56545486323517</v>
      </c>
      <c r="M76" s="26"/>
      <c r="N76" s="62">
        <v>13334.44</v>
      </c>
      <c r="O76" s="42">
        <f t="shared" si="6"/>
        <v>145.66153980599492</v>
      </c>
      <c r="P76" s="26"/>
      <c r="Q76" s="62">
        <v>18208.46</v>
      </c>
      <c r="R76" s="42">
        <f t="shared" si="7"/>
        <v>198.90391505724023</v>
      </c>
      <c r="S76" s="26"/>
      <c r="T76" s="64">
        <v>3.7370148277692951E-2</v>
      </c>
      <c r="U76" s="64">
        <v>1.1030834440741419E-2</v>
      </c>
      <c r="V76" s="64">
        <v>0.11045083258089577</v>
      </c>
      <c r="W76" s="64">
        <v>0.4718285882271771</v>
      </c>
      <c r="X76" s="64">
        <v>0.3408219617771725</v>
      </c>
      <c r="Y76" s="64">
        <v>2.8497634696320204E-2</v>
      </c>
      <c r="Z76" s="32">
        <f t="shared" si="8"/>
        <v>0.42273982417596351</v>
      </c>
      <c r="AA76" s="64">
        <v>0</v>
      </c>
      <c r="AB76" s="64">
        <v>6.5903431701527758E-3</v>
      </c>
      <c r="AC76" s="64">
        <v>0.99340965682984728</v>
      </c>
      <c r="AD76" s="66">
        <f t="shared" si="9"/>
        <v>0.57726017582403644</v>
      </c>
      <c r="AE76" s="56"/>
    </row>
    <row r="77" spans="1:31" s="25" customFormat="1" ht="20.100000000000001" customHeight="1" x14ac:dyDescent="0.3">
      <c r="A77" s="22"/>
      <c r="B77" s="23">
        <v>873</v>
      </c>
      <c r="C77" s="6">
        <v>8</v>
      </c>
      <c r="D77" s="24" t="s">
        <v>151</v>
      </c>
      <c r="E77" s="41">
        <v>2343</v>
      </c>
      <c r="F77" s="41">
        <v>51</v>
      </c>
      <c r="G77" s="41">
        <v>2</v>
      </c>
      <c r="H77" s="41">
        <v>5021</v>
      </c>
      <c r="I77" s="41">
        <v>5022</v>
      </c>
      <c r="J77" s="26"/>
      <c r="K77" s="62">
        <v>1500.9</v>
      </c>
      <c r="L77" s="42">
        <f t="shared" si="5"/>
        <v>298.86499402628436</v>
      </c>
      <c r="M77" s="26"/>
      <c r="N77" s="62">
        <v>248.99</v>
      </c>
      <c r="O77" s="42">
        <f t="shared" si="6"/>
        <v>49.579848665870173</v>
      </c>
      <c r="P77" s="26"/>
      <c r="Q77" s="62">
        <v>1251.9100000000001</v>
      </c>
      <c r="R77" s="42">
        <f t="shared" si="7"/>
        <v>249.28514536041419</v>
      </c>
      <c r="S77" s="26">
        <v>3</v>
      </c>
      <c r="T77" s="64">
        <v>0.1111289610024499</v>
      </c>
      <c r="U77" s="64">
        <v>0</v>
      </c>
      <c r="V77" s="64">
        <v>0</v>
      </c>
      <c r="W77" s="64">
        <v>0.88887103899755004</v>
      </c>
      <c r="X77" s="64">
        <v>0</v>
      </c>
      <c r="Y77" s="64">
        <v>0</v>
      </c>
      <c r="Z77" s="32">
        <f t="shared" si="8"/>
        <v>0.16589379705510027</v>
      </c>
      <c r="AA77" s="64">
        <v>0</v>
      </c>
      <c r="AB77" s="64">
        <v>0</v>
      </c>
      <c r="AC77" s="64">
        <v>1</v>
      </c>
      <c r="AD77" s="66">
        <f t="shared" si="9"/>
        <v>0.83410620294489968</v>
      </c>
      <c r="AE77" s="56"/>
    </row>
    <row r="78" spans="1:31" s="25" customFormat="1" ht="20.100000000000001" customHeight="1" x14ac:dyDescent="0.3">
      <c r="A78" s="22"/>
      <c r="B78" s="23">
        <v>100</v>
      </c>
      <c r="C78" s="6">
        <v>7</v>
      </c>
      <c r="D78" s="24" t="s">
        <v>65</v>
      </c>
      <c r="E78" s="41">
        <v>517</v>
      </c>
      <c r="F78" s="41">
        <v>16</v>
      </c>
      <c r="G78" s="41">
        <v>0</v>
      </c>
      <c r="H78" s="41">
        <v>2222</v>
      </c>
      <c r="I78" s="41">
        <v>2222</v>
      </c>
      <c r="J78" s="26"/>
      <c r="K78" s="62">
        <v>659.18</v>
      </c>
      <c r="L78" s="42">
        <f t="shared" si="5"/>
        <v>296.66066606660667</v>
      </c>
      <c r="M78" s="26"/>
      <c r="N78" s="62">
        <v>28.02</v>
      </c>
      <c r="O78" s="42">
        <f t="shared" si="6"/>
        <v>12.610261026102611</v>
      </c>
      <c r="P78" s="26"/>
      <c r="Q78" s="62">
        <v>631.16</v>
      </c>
      <c r="R78" s="42">
        <f t="shared" si="7"/>
        <v>284.05040504050407</v>
      </c>
      <c r="S78" s="26"/>
      <c r="T78" s="64">
        <v>0.43683083511777304</v>
      </c>
      <c r="U78" s="64">
        <v>0</v>
      </c>
      <c r="V78" s="64">
        <v>0</v>
      </c>
      <c r="W78" s="64">
        <v>0.56316916488222701</v>
      </c>
      <c r="X78" s="64">
        <v>0</v>
      </c>
      <c r="Y78" s="64">
        <v>0</v>
      </c>
      <c r="Z78" s="32">
        <f t="shared" si="8"/>
        <v>4.2507357626141572E-2</v>
      </c>
      <c r="AA78" s="64">
        <v>0</v>
      </c>
      <c r="AB78" s="64">
        <v>0</v>
      </c>
      <c r="AC78" s="64">
        <v>1</v>
      </c>
      <c r="AD78" s="66">
        <f t="shared" si="9"/>
        <v>0.95749264237385845</v>
      </c>
      <c r="AE78" s="56"/>
    </row>
    <row r="79" spans="1:31" s="25" customFormat="1" ht="20.100000000000001" customHeight="1" x14ac:dyDescent="0.3">
      <c r="A79" s="22"/>
      <c r="B79" s="23">
        <v>56</v>
      </c>
      <c r="C79" s="6">
        <v>5</v>
      </c>
      <c r="D79" s="24" t="s">
        <v>66</v>
      </c>
      <c r="E79" s="41">
        <v>12004</v>
      </c>
      <c r="F79" s="41">
        <v>1864</v>
      </c>
      <c r="G79" s="41">
        <v>53</v>
      </c>
      <c r="H79" s="41">
        <v>32456</v>
      </c>
      <c r="I79" s="41">
        <v>32478</v>
      </c>
      <c r="J79" s="26"/>
      <c r="K79" s="62">
        <v>14510.21</v>
      </c>
      <c r="L79" s="42">
        <f t="shared" ref="L79:L110" si="10">K79*1000/I79</f>
        <v>446.77042921362153</v>
      </c>
      <c r="M79" s="26"/>
      <c r="N79" s="62">
        <v>9310.7199999999993</v>
      </c>
      <c r="O79" s="42">
        <f t="shared" ref="O79:O110" si="11">N79*1000/I79</f>
        <v>286.67775109304762</v>
      </c>
      <c r="P79" s="26"/>
      <c r="Q79" s="62">
        <v>5199.4900000000007</v>
      </c>
      <c r="R79" s="42">
        <f t="shared" ref="R79:R110" si="12">Q79*1000/I79</f>
        <v>160.09267812057396</v>
      </c>
      <c r="S79" s="26"/>
      <c r="T79" s="64">
        <v>1.9206892700027497E-2</v>
      </c>
      <c r="U79" s="64">
        <v>1.6969686554852903E-4</v>
      </c>
      <c r="V79" s="64">
        <v>0.13783144590321694</v>
      </c>
      <c r="W79" s="64">
        <v>0.36806498315919717</v>
      </c>
      <c r="X79" s="64">
        <v>0.46614332726147928</v>
      </c>
      <c r="Y79" s="64">
        <v>8.5836541105306571E-3</v>
      </c>
      <c r="Z79" s="32">
        <f t="shared" ref="Z79:Z110" si="13">N79/K79</f>
        <v>0.64166679875756449</v>
      </c>
      <c r="AA79" s="64">
        <v>0</v>
      </c>
      <c r="AB79" s="64">
        <v>2.7329603480341341E-3</v>
      </c>
      <c r="AC79" s="64">
        <v>0.99726703965196584</v>
      </c>
      <c r="AD79" s="66">
        <f t="shared" si="9"/>
        <v>0.35833320124243556</v>
      </c>
      <c r="AE79" s="56"/>
    </row>
    <row r="80" spans="1:31" s="25" customFormat="1" ht="20.100000000000001" customHeight="1" x14ac:dyDescent="0.3">
      <c r="A80" s="22"/>
      <c r="B80" s="23">
        <v>239</v>
      </c>
      <c r="C80" s="6">
        <v>7</v>
      </c>
      <c r="D80" s="24" t="s">
        <v>100</v>
      </c>
      <c r="E80" s="41">
        <v>18181</v>
      </c>
      <c r="F80" s="41">
        <v>1634</v>
      </c>
      <c r="G80" s="41">
        <v>702</v>
      </c>
      <c r="H80" s="41">
        <v>36699</v>
      </c>
      <c r="I80" s="41">
        <v>36992</v>
      </c>
      <c r="J80" s="26"/>
      <c r="K80" s="62">
        <v>19923.795871634815</v>
      </c>
      <c r="L80" s="42">
        <f t="shared" si="10"/>
        <v>538.59742300050857</v>
      </c>
      <c r="M80" s="26"/>
      <c r="N80" s="62">
        <v>9098.7789908895938</v>
      </c>
      <c r="O80" s="42">
        <f t="shared" si="11"/>
        <v>245.96612756513824</v>
      </c>
      <c r="P80" s="26">
        <v>5</v>
      </c>
      <c r="Q80" s="62">
        <v>10825.016880745225</v>
      </c>
      <c r="R80" s="42">
        <f t="shared" si="12"/>
        <v>292.63129543537048</v>
      </c>
      <c r="S80" s="26"/>
      <c r="T80" s="64">
        <v>2.2223861048000882E-2</v>
      </c>
      <c r="U80" s="64">
        <v>0</v>
      </c>
      <c r="V80" s="64">
        <v>5.623172081795743E-2</v>
      </c>
      <c r="W80" s="64">
        <v>0.473232727634262</v>
      </c>
      <c r="X80" s="64">
        <v>0.43468458733306375</v>
      </c>
      <c r="Y80" s="64">
        <v>1.3627103166715934E-2</v>
      </c>
      <c r="Z80" s="32">
        <f t="shared" si="13"/>
        <v>0.45667899076618118</v>
      </c>
      <c r="AA80" s="64">
        <v>0</v>
      </c>
      <c r="AB80" s="64">
        <v>1.8651241122692886E-3</v>
      </c>
      <c r="AC80" s="64">
        <v>0.99813487588773064</v>
      </c>
      <c r="AD80" s="66">
        <f t="shared" si="9"/>
        <v>0.54332100923381899</v>
      </c>
      <c r="AE80" s="56"/>
    </row>
    <row r="81" spans="1:31" s="25" customFormat="1" ht="20.100000000000001" customHeight="1" x14ac:dyDescent="0.3">
      <c r="A81" s="22"/>
      <c r="B81" s="23">
        <v>441</v>
      </c>
      <c r="C81" s="6">
        <v>2</v>
      </c>
      <c r="D81" s="24" t="s">
        <v>67</v>
      </c>
      <c r="E81" s="41">
        <v>293388</v>
      </c>
      <c r="F81" s="41">
        <v>129717</v>
      </c>
      <c r="G81" s="41">
        <v>26</v>
      </c>
      <c r="H81" s="41">
        <v>1006210</v>
      </c>
      <c r="I81" s="41">
        <v>1006221</v>
      </c>
      <c r="J81" s="26"/>
      <c r="K81" s="62">
        <v>356060.45</v>
      </c>
      <c r="L81" s="42">
        <f t="shared" si="10"/>
        <v>353.85909258502852</v>
      </c>
      <c r="M81" s="26"/>
      <c r="N81" s="62">
        <v>154932</v>
      </c>
      <c r="O81" s="42">
        <f t="shared" si="11"/>
        <v>153.97412695620545</v>
      </c>
      <c r="P81" s="26"/>
      <c r="Q81" s="62">
        <v>201128.44999999998</v>
      </c>
      <c r="R81" s="42">
        <f t="shared" si="12"/>
        <v>199.88496562882307</v>
      </c>
      <c r="S81" s="26">
        <v>1</v>
      </c>
      <c r="T81" s="64">
        <v>3.5784860454909251E-2</v>
      </c>
      <c r="U81" s="64">
        <v>1.1519892598043011E-3</v>
      </c>
      <c r="V81" s="64">
        <v>5.4638034750729356E-2</v>
      </c>
      <c r="W81" s="64">
        <v>0.41347539565744973</v>
      </c>
      <c r="X81" s="64">
        <v>0.49145366999716</v>
      </c>
      <c r="Y81" s="64">
        <v>3.4960498799473318E-3</v>
      </c>
      <c r="Z81" s="32">
        <f t="shared" si="13"/>
        <v>0.43512836092860074</v>
      </c>
      <c r="AA81" s="64">
        <v>0</v>
      </c>
      <c r="AB81" s="64">
        <v>7.7293888557287656E-4</v>
      </c>
      <c r="AC81" s="64">
        <v>0.99922706111442716</v>
      </c>
      <c r="AD81" s="66">
        <f t="shared" si="9"/>
        <v>0.56487163907139915</v>
      </c>
      <c r="AE81" s="56"/>
    </row>
    <row r="82" spans="1:31" s="25" customFormat="1" ht="20.100000000000001" customHeight="1" x14ac:dyDescent="0.3">
      <c r="A82" s="22"/>
      <c r="B82" s="23">
        <v>41</v>
      </c>
      <c r="C82" s="6">
        <v>5</v>
      </c>
      <c r="D82" s="24" t="s">
        <v>125</v>
      </c>
      <c r="E82" s="41">
        <v>6356</v>
      </c>
      <c r="F82" s="41">
        <v>3274</v>
      </c>
      <c r="G82" s="41">
        <v>0</v>
      </c>
      <c r="H82" s="41">
        <v>21341</v>
      </c>
      <c r="I82" s="41">
        <v>21341</v>
      </c>
      <c r="J82" s="26"/>
      <c r="K82" s="62">
        <v>8796.9699999999993</v>
      </c>
      <c r="L82" s="42">
        <f t="shared" si="10"/>
        <v>412.20983084204113</v>
      </c>
      <c r="M82" s="26"/>
      <c r="N82" s="62">
        <v>3269.12</v>
      </c>
      <c r="O82" s="42">
        <f t="shared" si="11"/>
        <v>153.18494915889602</v>
      </c>
      <c r="P82" s="26"/>
      <c r="Q82" s="62">
        <v>5527.85</v>
      </c>
      <c r="R82" s="42">
        <f t="shared" si="12"/>
        <v>259.02488168314511</v>
      </c>
      <c r="S82" s="26">
        <v>3</v>
      </c>
      <c r="T82" s="64">
        <v>3.5969924628034458E-2</v>
      </c>
      <c r="U82" s="64">
        <v>0</v>
      </c>
      <c r="V82" s="64">
        <v>0.23448206245105715</v>
      </c>
      <c r="W82" s="64">
        <v>0.35016762920908379</v>
      </c>
      <c r="X82" s="64">
        <v>0.35820954874706346</v>
      </c>
      <c r="Y82" s="64">
        <v>2.1170834964761159E-2</v>
      </c>
      <c r="Z82" s="32">
        <f t="shared" si="13"/>
        <v>0.37161886422256757</v>
      </c>
      <c r="AA82" s="64">
        <v>0</v>
      </c>
      <c r="AB82" s="64">
        <v>0</v>
      </c>
      <c r="AC82" s="64">
        <v>1</v>
      </c>
      <c r="AD82" s="66">
        <f t="shared" si="9"/>
        <v>0.6283811357774326</v>
      </c>
      <c r="AE82" s="56"/>
    </row>
    <row r="83" spans="1:31" s="25" customFormat="1" ht="20.100000000000001" customHeight="1" x14ac:dyDescent="0.3">
      <c r="A83" s="22"/>
      <c r="B83" s="23">
        <v>878</v>
      </c>
      <c r="C83" s="6">
        <v>4</v>
      </c>
      <c r="D83" s="24" t="s">
        <v>152</v>
      </c>
      <c r="E83" s="41">
        <v>44397</v>
      </c>
      <c r="F83" s="41">
        <v>3376</v>
      </c>
      <c r="G83" s="41">
        <v>0</v>
      </c>
      <c r="H83" s="41">
        <v>110862</v>
      </c>
      <c r="I83" s="41">
        <v>110862</v>
      </c>
      <c r="J83" s="26"/>
      <c r="K83" s="62">
        <v>44581.868435118588</v>
      </c>
      <c r="L83" s="42">
        <f t="shared" si="10"/>
        <v>402.13841023180697</v>
      </c>
      <c r="M83" s="26"/>
      <c r="N83" s="62">
        <v>22792.7646698508</v>
      </c>
      <c r="O83" s="42">
        <f t="shared" si="11"/>
        <v>205.59582787475239</v>
      </c>
      <c r="P83" s="26">
        <v>5</v>
      </c>
      <c r="Q83" s="62">
        <v>21789.103765267788</v>
      </c>
      <c r="R83" s="42">
        <f t="shared" si="12"/>
        <v>196.54258235705461</v>
      </c>
      <c r="S83" s="26">
        <v>1</v>
      </c>
      <c r="T83" s="64">
        <v>2.6800171407376647E-2</v>
      </c>
      <c r="U83" s="64">
        <v>0</v>
      </c>
      <c r="V83" s="64">
        <v>8.5415702228313503E-2</v>
      </c>
      <c r="W83" s="64">
        <v>0.44955318709334408</v>
      </c>
      <c r="X83" s="64">
        <v>0.43204739804455078</v>
      </c>
      <c r="Y83" s="64">
        <v>6.1835412264151009E-3</v>
      </c>
      <c r="Z83" s="32">
        <f t="shared" si="13"/>
        <v>0.51125638000170037</v>
      </c>
      <c r="AA83" s="64">
        <v>0</v>
      </c>
      <c r="AB83" s="64">
        <v>1.5172721354743475E-3</v>
      </c>
      <c r="AC83" s="64">
        <v>0.99848272786452563</v>
      </c>
      <c r="AD83" s="66">
        <f t="shared" si="9"/>
        <v>0.48874361999829963</v>
      </c>
      <c r="AE83" s="56"/>
    </row>
    <row r="84" spans="1:31" s="25" customFormat="1" ht="20.100000000000001" customHeight="1" x14ac:dyDescent="0.3">
      <c r="A84" s="22"/>
      <c r="B84" s="23">
        <v>270</v>
      </c>
      <c r="C84" s="6">
        <v>1</v>
      </c>
      <c r="D84" s="24" t="s">
        <v>68</v>
      </c>
      <c r="E84" s="41">
        <v>346952</v>
      </c>
      <c r="F84" s="41">
        <v>105199</v>
      </c>
      <c r="G84" s="41">
        <v>0</v>
      </c>
      <c r="H84" s="41">
        <v>1491980</v>
      </c>
      <c r="I84" s="41">
        <v>1491980</v>
      </c>
      <c r="J84" s="26"/>
      <c r="K84" s="62">
        <v>538641.24</v>
      </c>
      <c r="L84" s="42">
        <f t="shared" si="10"/>
        <v>361.02443732489712</v>
      </c>
      <c r="M84" s="26"/>
      <c r="N84" s="62">
        <v>271330.46000000002</v>
      </c>
      <c r="O84" s="42">
        <f t="shared" si="11"/>
        <v>181.85931446802235</v>
      </c>
      <c r="P84" s="26"/>
      <c r="Q84" s="62">
        <v>267310.78000000003</v>
      </c>
      <c r="R84" s="42">
        <f t="shared" si="12"/>
        <v>179.16512285687477</v>
      </c>
      <c r="S84" s="26"/>
      <c r="T84" s="64">
        <v>3.0298146400518391E-2</v>
      </c>
      <c r="U84" s="64">
        <v>6.1036272890260821E-3</v>
      </c>
      <c r="V84" s="64">
        <v>7.37010138854296E-2</v>
      </c>
      <c r="W84" s="64">
        <v>0.4460024502962181</v>
      </c>
      <c r="X84" s="64">
        <v>0.43900430493502274</v>
      </c>
      <c r="Y84" s="64">
        <v>4.8904571937850253E-3</v>
      </c>
      <c r="Z84" s="32">
        <f t="shared" si="13"/>
        <v>0.50373131474300037</v>
      </c>
      <c r="AA84" s="64">
        <v>-1.8030324104400129E-3</v>
      </c>
      <c r="AB84" s="64">
        <v>1.4000931799308654E-3</v>
      </c>
      <c r="AC84" s="64">
        <v>1.0004029392305089</v>
      </c>
      <c r="AD84" s="66">
        <f t="shared" si="9"/>
        <v>0.49626868525699969</v>
      </c>
      <c r="AE84" s="56"/>
    </row>
    <row r="85" spans="1:31" s="25" customFormat="1" ht="20.100000000000001" customHeight="1" x14ac:dyDescent="0.3">
      <c r="A85" s="22"/>
      <c r="B85" s="23">
        <v>616</v>
      </c>
      <c r="C85" s="6">
        <v>8</v>
      </c>
      <c r="D85" s="24" t="s">
        <v>153</v>
      </c>
      <c r="E85" s="41">
        <v>1648</v>
      </c>
      <c r="F85" s="41">
        <v>28</v>
      </c>
      <c r="G85" s="41">
        <v>635</v>
      </c>
      <c r="H85" s="41">
        <v>2454</v>
      </c>
      <c r="I85" s="41">
        <v>2719</v>
      </c>
      <c r="J85" s="26"/>
      <c r="K85" s="62">
        <v>937.428867536285</v>
      </c>
      <c r="L85" s="42">
        <f t="shared" si="10"/>
        <v>344.76971957936189</v>
      </c>
      <c r="M85" s="26"/>
      <c r="N85" s="62">
        <v>285.6470940290281</v>
      </c>
      <c r="O85" s="42">
        <f t="shared" si="11"/>
        <v>105.05593748768962</v>
      </c>
      <c r="P85" s="26">
        <v>6</v>
      </c>
      <c r="Q85" s="62">
        <v>651.78177350725696</v>
      </c>
      <c r="R85" s="42">
        <f t="shared" si="12"/>
        <v>239.7137820916723</v>
      </c>
      <c r="S85" s="26"/>
      <c r="T85" s="64">
        <v>4.7331130904577197E-2</v>
      </c>
      <c r="U85" s="64">
        <v>0</v>
      </c>
      <c r="V85" s="64">
        <v>0</v>
      </c>
      <c r="W85" s="64">
        <v>0.94895799640615852</v>
      </c>
      <c r="X85" s="64">
        <v>0</v>
      </c>
      <c r="Y85" s="64">
        <v>3.7108726892641887E-3</v>
      </c>
      <c r="Z85" s="32">
        <f t="shared" si="13"/>
        <v>0.30471335364330626</v>
      </c>
      <c r="AA85" s="64">
        <v>0</v>
      </c>
      <c r="AB85" s="64">
        <v>1.3792960106301447E-2</v>
      </c>
      <c r="AC85" s="64">
        <v>0.98620703989369851</v>
      </c>
      <c r="AD85" s="66">
        <f t="shared" si="9"/>
        <v>0.69528664635669379</v>
      </c>
      <c r="AE85" s="56"/>
    </row>
    <row r="86" spans="1:31" s="25" customFormat="1" ht="20.100000000000001" customHeight="1" x14ac:dyDescent="0.3">
      <c r="A86" s="22"/>
      <c r="B86" s="23">
        <v>293</v>
      </c>
      <c r="C86" s="6">
        <v>3</v>
      </c>
      <c r="D86" s="24" t="s">
        <v>69</v>
      </c>
      <c r="E86" s="41">
        <v>27018</v>
      </c>
      <c r="F86" s="41">
        <v>8204</v>
      </c>
      <c r="G86" s="41">
        <v>0</v>
      </c>
      <c r="H86" s="41">
        <v>80661</v>
      </c>
      <c r="I86" s="41">
        <v>80661</v>
      </c>
      <c r="J86" s="26"/>
      <c r="K86" s="62">
        <v>40628.33</v>
      </c>
      <c r="L86" s="42">
        <f t="shared" si="10"/>
        <v>503.69236681915675</v>
      </c>
      <c r="M86" s="26"/>
      <c r="N86" s="62">
        <v>23657.95</v>
      </c>
      <c r="O86" s="42">
        <f t="shared" si="11"/>
        <v>293.30097568837482</v>
      </c>
      <c r="P86" s="26"/>
      <c r="Q86" s="62">
        <v>16970.379999999997</v>
      </c>
      <c r="R86" s="42">
        <f t="shared" si="12"/>
        <v>210.39139113078187</v>
      </c>
      <c r="S86" s="26"/>
      <c r="T86" s="64">
        <v>1.8786074025856001E-2</v>
      </c>
      <c r="U86" s="64">
        <v>1.0947694115508739E-3</v>
      </c>
      <c r="V86" s="64">
        <v>0.10010419330499896</v>
      </c>
      <c r="W86" s="64">
        <v>0.61678209650455762</v>
      </c>
      <c r="X86" s="64">
        <v>0.25561301803410691</v>
      </c>
      <c r="Y86" s="64">
        <v>7.6198487189295776E-3</v>
      </c>
      <c r="Z86" s="32">
        <f t="shared" si="13"/>
        <v>0.58230180763029149</v>
      </c>
      <c r="AA86" s="64">
        <v>0</v>
      </c>
      <c r="AB86" s="64">
        <v>2.9963972521534583E-3</v>
      </c>
      <c r="AC86" s="64">
        <v>0.99700360274784661</v>
      </c>
      <c r="AD86" s="66">
        <f t="shared" si="9"/>
        <v>0.41769819236970845</v>
      </c>
      <c r="AE86" s="56"/>
    </row>
    <row r="87" spans="1:31" s="25" customFormat="1" ht="20.100000000000001" customHeight="1" x14ac:dyDescent="0.3">
      <c r="A87" s="22"/>
      <c r="B87" s="23">
        <v>88</v>
      </c>
      <c r="C87" s="6">
        <v>4</v>
      </c>
      <c r="D87" s="24" t="s">
        <v>70</v>
      </c>
      <c r="E87" s="41">
        <v>34885</v>
      </c>
      <c r="F87" s="41">
        <v>417</v>
      </c>
      <c r="G87" s="41">
        <v>11562</v>
      </c>
      <c r="H87" s="41">
        <v>58330</v>
      </c>
      <c r="I87" s="41">
        <v>63148</v>
      </c>
      <c r="J87" s="26"/>
      <c r="K87" s="62">
        <v>25074.18</v>
      </c>
      <c r="L87" s="42">
        <f t="shared" si="10"/>
        <v>397.07005764236396</v>
      </c>
      <c r="M87" s="26"/>
      <c r="N87" s="62">
        <v>12917.16</v>
      </c>
      <c r="O87" s="42">
        <f t="shared" si="11"/>
        <v>204.55374675365806</v>
      </c>
      <c r="P87" s="26"/>
      <c r="Q87" s="62">
        <v>12157.02</v>
      </c>
      <c r="R87" s="42">
        <f t="shared" si="12"/>
        <v>192.5163108887059</v>
      </c>
      <c r="S87" s="26"/>
      <c r="T87" s="64">
        <v>2.4881630327409428E-2</v>
      </c>
      <c r="U87" s="64">
        <v>1.1314406572342528E-2</v>
      </c>
      <c r="V87" s="64">
        <v>0.1560915866955275</v>
      </c>
      <c r="W87" s="64">
        <v>0.65948242492931874</v>
      </c>
      <c r="X87" s="64">
        <v>0.13506838964602128</v>
      </c>
      <c r="Y87" s="64">
        <v>1.3161561829380452E-2</v>
      </c>
      <c r="Z87" s="32">
        <f t="shared" si="13"/>
        <v>0.51515782370550101</v>
      </c>
      <c r="AA87" s="64">
        <v>0</v>
      </c>
      <c r="AB87" s="64">
        <v>4.9411780189553027E-3</v>
      </c>
      <c r="AC87" s="64">
        <v>0.99505882198104467</v>
      </c>
      <c r="AD87" s="66">
        <f t="shared" si="9"/>
        <v>0.48484217629449899</v>
      </c>
      <c r="AE87" s="56"/>
    </row>
    <row r="88" spans="1:31" s="25" customFormat="1" ht="20.100000000000001" customHeight="1" x14ac:dyDescent="0.3">
      <c r="A88" s="22"/>
      <c r="B88" s="23">
        <v>696</v>
      </c>
      <c r="C88" s="6">
        <v>5</v>
      </c>
      <c r="D88" s="24" t="s">
        <v>119</v>
      </c>
      <c r="E88" s="41">
        <v>2295</v>
      </c>
      <c r="F88" s="41">
        <v>200</v>
      </c>
      <c r="G88" s="41">
        <v>0</v>
      </c>
      <c r="H88" s="41">
        <v>5742</v>
      </c>
      <c r="I88" s="41">
        <v>5742</v>
      </c>
      <c r="J88" s="26"/>
      <c r="K88" s="62">
        <v>2166.7399999999998</v>
      </c>
      <c r="L88" s="42">
        <f t="shared" si="10"/>
        <v>377.3493556252177</v>
      </c>
      <c r="M88" s="26"/>
      <c r="N88" s="62">
        <v>489.18</v>
      </c>
      <c r="O88" s="42">
        <f t="shared" si="11"/>
        <v>85.193312434691748</v>
      </c>
      <c r="P88" s="26"/>
      <c r="Q88" s="62">
        <v>1677.56</v>
      </c>
      <c r="R88" s="42">
        <f t="shared" si="12"/>
        <v>292.15604319052596</v>
      </c>
      <c r="S88" s="26"/>
      <c r="T88" s="64">
        <v>6.4679668015863279E-2</v>
      </c>
      <c r="U88" s="64">
        <v>0</v>
      </c>
      <c r="V88" s="64">
        <v>4.3133406925875958E-2</v>
      </c>
      <c r="W88" s="64">
        <v>0.60548264442536492</v>
      </c>
      <c r="X88" s="64">
        <v>0.28670428063289588</v>
      </c>
      <c r="Y88" s="64">
        <v>0</v>
      </c>
      <c r="Z88" s="32">
        <f t="shared" si="13"/>
        <v>0.22576774324561324</v>
      </c>
      <c r="AA88" s="64">
        <v>0</v>
      </c>
      <c r="AB88" s="64">
        <v>0</v>
      </c>
      <c r="AC88" s="64">
        <v>1</v>
      </c>
      <c r="AD88" s="66">
        <f t="shared" si="9"/>
        <v>0.77423225675438678</v>
      </c>
      <c r="AE88" s="56"/>
    </row>
    <row r="89" spans="1:31" s="25" customFormat="1" ht="20.100000000000001" customHeight="1" x14ac:dyDescent="0.3">
      <c r="A89" s="22"/>
      <c r="B89" s="23">
        <v>224</v>
      </c>
      <c r="C89" s="6">
        <v>5</v>
      </c>
      <c r="D89" s="24" t="s">
        <v>127</v>
      </c>
      <c r="E89" s="41">
        <v>1505</v>
      </c>
      <c r="F89" s="41">
        <v>444</v>
      </c>
      <c r="G89" s="41">
        <v>0</v>
      </c>
      <c r="H89" s="41">
        <v>4222</v>
      </c>
      <c r="I89" s="41">
        <v>4222</v>
      </c>
      <c r="J89" s="26"/>
      <c r="K89" s="62">
        <v>1349.32</v>
      </c>
      <c r="L89" s="42">
        <f t="shared" si="10"/>
        <v>319.59261013737563</v>
      </c>
      <c r="M89" s="26"/>
      <c r="N89" s="62">
        <v>495.99</v>
      </c>
      <c r="O89" s="42">
        <f t="shared" si="11"/>
        <v>117.47749881572715</v>
      </c>
      <c r="P89" s="26"/>
      <c r="Q89" s="62">
        <v>853.33</v>
      </c>
      <c r="R89" s="42">
        <f t="shared" si="12"/>
        <v>202.1151113216485</v>
      </c>
      <c r="S89" s="26"/>
      <c r="T89" s="64">
        <v>4.68961067763463E-2</v>
      </c>
      <c r="U89" s="64">
        <v>0</v>
      </c>
      <c r="V89" s="64">
        <v>0.34012782515776524</v>
      </c>
      <c r="W89" s="64">
        <v>0.47416278554003105</v>
      </c>
      <c r="X89" s="64">
        <v>0.13881328252585737</v>
      </c>
      <c r="Y89" s="64">
        <v>0</v>
      </c>
      <c r="Z89" s="32">
        <f t="shared" si="13"/>
        <v>0.36758515400349806</v>
      </c>
      <c r="AA89" s="64">
        <v>0</v>
      </c>
      <c r="AB89" s="64">
        <v>0</v>
      </c>
      <c r="AC89" s="64">
        <v>1</v>
      </c>
      <c r="AD89" s="66">
        <f t="shared" si="9"/>
        <v>0.632414845996502</v>
      </c>
      <c r="AE89" s="56"/>
    </row>
    <row r="90" spans="1:31" s="25" customFormat="1" ht="20.100000000000001" customHeight="1" x14ac:dyDescent="0.3">
      <c r="A90" s="22"/>
      <c r="B90" s="23">
        <v>562</v>
      </c>
      <c r="C90" s="6">
        <v>6</v>
      </c>
      <c r="D90" s="24" t="s">
        <v>154</v>
      </c>
      <c r="E90" s="41">
        <v>460</v>
      </c>
      <c r="F90" s="41">
        <v>0</v>
      </c>
      <c r="G90" s="41">
        <v>60</v>
      </c>
      <c r="H90" s="41">
        <v>1010</v>
      </c>
      <c r="I90" s="41">
        <v>1035</v>
      </c>
      <c r="J90" s="26"/>
      <c r="K90" s="62">
        <v>367.24</v>
      </c>
      <c r="L90" s="42">
        <f t="shared" si="10"/>
        <v>354.82125603864733</v>
      </c>
      <c r="M90" s="26"/>
      <c r="N90" s="62">
        <v>78.39</v>
      </c>
      <c r="O90" s="42">
        <f t="shared" si="11"/>
        <v>75.739130434782609</v>
      </c>
      <c r="P90" s="26"/>
      <c r="Q90" s="62">
        <v>288.85000000000002</v>
      </c>
      <c r="R90" s="42">
        <f t="shared" si="12"/>
        <v>279.08212560386471</v>
      </c>
      <c r="S90" s="26">
        <v>2</v>
      </c>
      <c r="T90" s="64">
        <v>7.1054981502742698E-2</v>
      </c>
      <c r="U90" s="64">
        <v>0</v>
      </c>
      <c r="V90" s="64">
        <v>0</v>
      </c>
      <c r="W90" s="64">
        <v>0.92894501849725719</v>
      </c>
      <c r="X90" s="64">
        <v>0</v>
      </c>
      <c r="Y90" s="64">
        <v>0</v>
      </c>
      <c r="Z90" s="32">
        <f t="shared" si="13"/>
        <v>0.21345713974512581</v>
      </c>
      <c r="AA90" s="64">
        <v>0</v>
      </c>
      <c r="AB90" s="64">
        <v>0</v>
      </c>
      <c r="AC90" s="64">
        <v>1</v>
      </c>
      <c r="AD90" s="66">
        <f t="shared" si="9"/>
        <v>0.78654286025487419</v>
      </c>
      <c r="AE90" s="56"/>
    </row>
    <row r="91" spans="1:31" s="25" customFormat="1" ht="20.100000000000001" customHeight="1" x14ac:dyDescent="0.3">
      <c r="A91" s="22"/>
      <c r="B91" s="23">
        <v>87</v>
      </c>
      <c r="C91" s="6">
        <v>4</v>
      </c>
      <c r="D91" s="24" t="s">
        <v>71</v>
      </c>
      <c r="E91" s="41">
        <v>75215</v>
      </c>
      <c r="F91" s="41">
        <v>4935</v>
      </c>
      <c r="G91" s="41">
        <v>4361</v>
      </c>
      <c r="H91" s="41">
        <v>168950</v>
      </c>
      <c r="I91" s="41">
        <v>170767</v>
      </c>
      <c r="J91" s="26"/>
      <c r="K91" s="62">
        <v>45532.39</v>
      </c>
      <c r="L91" s="42">
        <f t="shared" si="10"/>
        <v>266.63459567715074</v>
      </c>
      <c r="M91" s="26"/>
      <c r="N91" s="62">
        <v>23752.03</v>
      </c>
      <c r="O91" s="42">
        <f t="shared" si="11"/>
        <v>139.09028090907495</v>
      </c>
      <c r="P91" s="26"/>
      <c r="Q91" s="62">
        <v>21780.36</v>
      </c>
      <c r="R91" s="42">
        <f t="shared" si="12"/>
        <v>127.54431476807579</v>
      </c>
      <c r="S91" s="26"/>
      <c r="T91" s="64">
        <v>3.9192860568128284E-2</v>
      </c>
      <c r="U91" s="64">
        <v>0</v>
      </c>
      <c r="V91" s="64">
        <v>0.13834985893837284</v>
      </c>
      <c r="W91" s="64">
        <v>0.58517103590724673</v>
      </c>
      <c r="X91" s="64">
        <v>0.22687787107038854</v>
      </c>
      <c r="Y91" s="64">
        <v>1.0408373515863698E-2</v>
      </c>
      <c r="Z91" s="32">
        <f t="shared" si="13"/>
        <v>0.52165129043303016</v>
      </c>
      <c r="AA91" s="64">
        <v>0</v>
      </c>
      <c r="AB91" s="64">
        <v>5.4650152706383183E-3</v>
      </c>
      <c r="AC91" s="64">
        <v>0.99453498472936175</v>
      </c>
      <c r="AD91" s="66">
        <f t="shared" si="9"/>
        <v>0.47834870956696984</v>
      </c>
      <c r="AE91" s="56"/>
    </row>
    <row r="92" spans="1:31" s="25" customFormat="1" ht="20.100000000000001" customHeight="1" x14ac:dyDescent="0.3">
      <c r="A92" s="22"/>
      <c r="B92" s="23">
        <v>565</v>
      </c>
      <c r="C92" s="6">
        <v>5</v>
      </c>
      <c r="D92" s="24" t="s">
        <v>72</v>
      </c>
      <c r="E92" s="41">
        <v>3246</v>
      </c>
      <c r="F92" s="41">
        <v>576</v>
      </c>
      <c r="G92" s="41">
        <v>0</v>
      </c>
      <c r="H92" s="41">
        <v>8223</v>
      </c>
      <c r="I92" s="41">
        <v>8223</v>
      </c>
      <c r="J92" s="26"/>
      <c r="K92" s="62">
        <v>3956.75</v>
      </c>
      <c r="L92" s="42">
        <f t="shared" si="10"/>
        <v>481.18083424540924</v>
      </c>
      <c r="M92" s="26"/>
      <c r="N92" s="62">
        <v>1406.83</v>
      </c>
      <c r="O92" s="42">
        <f t="shared" si="11"/>
        <v>171.08476225221938</v>
      </c>
      <c r="P92" s="26"/>
      <c r="Q92" s="62">
        <v>2549.92</v>
      </c>
      <c r="R92" s="42">
        <f t="shared" si="12"/>
        <v>310.09607199318981</v>
      </c>
      <c r="S92" s="26"/>
      <c r="T92" s="64">
        <v>3.2207160779909448E-2</v>
      </c>
      <c r="U92" s="64">
        <v>0</v>
      </c>
      <c r="V92" s="64">
        <v>9.411229501787707E-3</v>
      </c>
      <c r="W92" s="64">
        <v>0.83161433861944944</v>
      </c>
      <c r="X92" s="64">
        <v>0.12676727109885347</v>
      </c>
      <c r="Y92" s="64">
        <v>0</v>
      </c>
      <c r="Z92" s="32">
        <f t="shared" si="13"/>
        <v>0.35555190497251532</v>
      </c>
      <c r="AA92" s="64">
        <v>0</v>
      </c>
      <c r="AB92" s="64">
        <v>7.0747317562903931E-3</v>
      </c>
      <c r="AC92" s="64">
        <v>0.99292526824370964</v>
      </c>
      <c r="AD92" s="66">
        <f t="shared" si="9"/>
        <v>0.64444809502748468</v>
      </c>
      <c r="AE92" s="56"/>
    </row>
    <row r="93" spans="1:31" s="25" customFormat="1" ht="20.100000000000001" customHeight="1" x14ac:dyDescent="0.3">
      <c r="A93" s="22"/>
      <c r="B93" s="23">
        <v>103</v>
      </c>
      <c r="C93" s="6">
        <v>3</v>
      </c>
      <c r="D93" s="24" t="s">
        <v>73</v>
      </c>
      <c r="E93" s="41">
        <v>26734</v>
      </c>
      <c r="F93" s="41">
        <v>8362</v>
      </c>
      <c r="G93" s="41">
        <v>50</v>
      </c>
      <c r="H93" s="41">
        <v>77754</v>
      </c>
      <c r="I93" s="41">
        <v>77775</v>
      </c>
      <c r="J93" s="26"/>
      <c r="K93" s="62">
        <v>23118.07</v>
      </c>
      <c r="L93" s="42">
        <f t="shared" si="10"/>
        <v>297.24294439087112</v>
      </c>
      <c r="M93" s="26"/>
      <c r="N93" s="62">
        <v>8582.15</v>
      </c>
      <c r="O93" s="42">
        <f t="shared" si="11"/>
        <v>110.34586949533912</v>
      </c>
      <c r="P93" s="26"/>
      <c r="Q93" s="62">
        <v>14535.92</v>
      </c>
      <c r="R93" s="42">
        <f t="shared" si="12"/>
        <v>186.89707489553197</v>
      </c>
      <c r="S93" s="26"/>
      <c r="T93" s="64">
        <v>4.991989186858771E-2</v>
      </c>
      <c r="U93" s="64">
        <v>0</v>
      </c>
      <c r="V93" s="64">
        <v>6.16547135624523E-2</v>
      </c>
      <c r="W93" s="64">
        <v>0.5487715782175796</v>
      </c>
      <c r="X93" s="64">
        <v>0.33965381635138048</v>
      </c>
      <c r="Y93" s="64">
        <v>0</v>
      </c>
      <c r="Z93" s="32">
        <f t="shared" si="13"/>
        <v>0.37123124897536863</v>
      </c>
      <c r="AA93" s="64">
        <v>0</v>
      </c>
      <c r="AB93" s="64">
        <v>0</v>
      </c>
      <c r="AC93" s="64">
        <v>1</v>
      </c>
      <c r="AD93" s="66">
        <f t="shared" si="9"/>
        <v>0.62876875102463137</v>
      </c>
      <c r="AE93" s="56"/>
    </row>
    <row r="94" spans="1:31" s="25" customFormat="1" ht="20.100000000000001" customHeight="1" x14ac:dyDescent="0.3">
      <c r="A94" s="22"/>
      <c r="B94" s="23">
        <v>55</v>
      </c>
      <c r="C94" s="6">
        <v>3</v>
      </c>
      <c r="D94" s="24" t="s">
        <v>74</v>
      </c>
      <c r="E94" s="41">
        <v>26137</v>
      </c>
      <c r="F94" s="41">
        <v>8348</v>
      </c>
      <c r="G94" s="41">
        <v>109</v>
      </c>
      <c r="H94" s="41">
        <v>73368</v>
      </c>
      <c r="I94" s="41">
        <v>73413</v>
      </c>
      <c r="J94" s="26"/>
      <c r="K94" s="62">
        <v>32547.63</v>
      </c>
      <c r="L94" s="42">
        <f t="shared" si="10"/>
        <v>443.34967921212865</v>
      </c>
      <c r="M94" s="26"/>
      <c r="N94" s="62">
        <v>9811.33</v>
      </c>
      <c r="O94" s="42">
        <f t="shared" si="11"/>
        <v>133.64567583398036</v>
      </c>
      <c r="P94" s="26"/>
      <c r="Q94" s="62">
        <v>22736.300000000003</v>
      </c>
      <c r="R94" s="42">
        <f t="shared" si="12"/>
        <v>309.70400337814834</v>
      </c>
      <c r="S94" s="26"/>
      <c r="T94" s="64">
        <v>4.120338425065715E-2</v>
      </c>
      <c r="U94" s="64">
        <v>1.271285340519583E-2</v>
      </c>
      <c r="V94" s="64">
        <v>0.12800405245771981</v>
      </c>
      <c r="W94" s="64">
        <v>0.71656136324025388</v>
      </c>
      <c r="X94" s="64">
        <v>8.8750454831302172E-2</v>
      </c>
      <c r="Y94" s="64">
        <v>1.2767891814871174E-2</v>
      </c>
      <c r="Z94" s="32">
        <f t="shared" si="13"/>
        <v>0.30144529724591312</v>
      </c>
      <c r="AA94" s="64">
        <v>0</v>
      </c>
      <c r="AB94" s="64">
        <v>1.7848110730417875E-3</v>
      </c>
      <c r="AC94" s="64">
        <v>0.99821518892695815</v>
      </c>
      <c r="AD94" s="66">
        <f t="shared" si="9"/>
        <v>0.69855470275408693</v>
      </c>
      <c r="AE94" s="56"/>
    </row>
    <row r="95" spans="1:31" s="25" customFormat="1" ht="20.100000000000001" customHeight="1" x14ac:dyDescent="0.3">
      <c r="A95" s="22"/>
      <c r="B95" s="23">
        <v>335</v>
      </c>
      <c r="C95" s="6">
        <v>2</v>
      </c>
      <c r="D95" s="24" t="s">
        <v>75</v>
      </c>
      <c r="E95" s="41">
        <v>141956</v>
      </c>
      <c r="F95" s="41">
        <v>6867</v>
      </c>
      <c r="G95" s="41">
        <v>9460</v>
      </c>
      <c r="H95" s="41">
        <v>327410</v>
      </c>
      <c r="I95" s="41">
        <v>331352</v>
      </c>
      <c r="J95" s="26"/>
      <c r="K95" s="62">
        <v>156697.49</v>
      </c>
      <c r="L95" s="42">
        <f t="shared" si="10"/>
        <v>472.90340785629786</v>
      </c>
      <c r="M95" s="26"/>
      <c r="N95" s="62">
        <v>95135.24</v>
      </c>
      <c r="O95" s="42">
        <f t="shared" si="11"/>
        <v>287.11231560394987</v>
      </c>
      <c r="P95" s="26"/>
      <c r="Q95" s="62">
        <v>61562.249999999993</v>
      </c>
      <c r="R95" s="42">
        <f t="shared" si="12"/>
        <v>185.79109225234794</v>
      </c>
      <c r="S95" s="26"/>
      <c r="T95" s="64">
        <v>1.8962794438737947E-2</v>
      </c>
      <c r="U95" s="64">
        <v>2.231875380773728E-3</v>
      </c>
      <c r="V95" s="64">
        <v>5.6782008433467979E-2</v>
      </c>
      <c r="W95" s="64">
        <v>0.55072011170624047</v>
      </c>
      <c r="X95" s="64">
        <v>0.36249122827671432</v>
      </c>
      <c r="Y95" s="64">
        <v>8.8119817640655556E-3</v>
      </c>
      <c r="Z95" s="32">
        <f t="shared" si="13"/>
        <v>0.60712676380457664</v>
      </c>
      <c r="AA95" s="64">
        <v>2.5179229154230071E-2</v>
      </c>
      <c r="AB95" s="64">
        <v>1.3532643787385942E-3</v>
      </c>
      <c r="AC95" s="64">
        <v>0.9734675064670314</v>
      </c>
      <c r="AD95" s="66">
        <f t="shared" si="9"/>
        <v>0.39287323619542341</v>
      </c>
      <c r="AE95" s="56"/>
    </row>
    <row r="96" spans="1:31" s="25" customFormat="1" ht="20.100000000000001" customHeight="1" x14ac:dyDescent="0.3">
      <c r="A96" s="22"/>
      <c r="B96" s="23">
        <v>906</v>
      </c>
      <c r="C96" s="6">
        <v>6</v>
      </c>
      <c r="D96" s="24" t="s">
        <v>112</v>
      </c>
      <c r="E96" s="41">
        <v>2299</v>
      </c>
      <c r="F96" s="41">
        <v>185</v>
      </c>
      <c r="G96" s="41">
        <v>163</v>
      </c>
      <c r="H96" s="41">
        <v>5272</v>
      </c>
      <c r="I96" s="41">
        <v>5340</v>
      </c>
      <c r="J96" s="26"/>
      <c r="K96" s="62">
        <v>2281.41</v>
      </c>
      <c r="L96" s="42">
        <f t="shared" si="10"/>
        <v>427.2303370786517</v>
      </c>
      <c r="M96" s="26"/>
      <c r="N96" s="62">
        <v>1188.47</v>
      </c>
      <c r="O96" s="42">
        <f t="shared" si="11"/>
        <v>222.55992509363296</v>
      </c>
      <c r="P96" s="26"/>
      <c r="Q96" s="62">
        <v>1092.94</v>
      </c>
      <c r="R96" s="42">
        <f t="shared" si="12"/>
        <v>204.67041198501872</v>
      </c>
      <c r="S96" s="26"/>
      <c r="T96" s="64">
        <v>2.4443191666596548E-2</v>
      </c>
      <c r="U96" s="64">
        <v>0</v>
      </c>
      <c r="V96" s="64">
        <v>0.33531347026008235</v>
      </c>
      <c r="W96" s="64">
        <v>0.35904987084234352</v>
      </c>
      <c r="X96" s="64">
        <v>0.27806339242892125</v>
      </c>
      <c r="Y96" s="64">
        <v>3.1300748020564257E-3</v>
      </c>
      <c r="Z96" s="32">
        <f t="shared" si="13"/>
        <v>0.52093661376078837</v>
      </c>
      <c r="AA96" s="64">
        <v>0</v>
      </c>
      <c r="AB96" s="64">
        <v>1.7475799220451258E-3</v>
      </c>
      <c r="AC96" s="64">
        <v>0.99825242007795478</v>
      </c>
      <c r="AD96" s="66">
        <f t="shared" si="9"/>
        <v>0.4790633862392118</v>
      </c>
      <c r="AE96" s="56"/>
    </row>
    <row r="97" spans="1:31" s="25" customFormat="1" ht="20.100000000000001" customHeight="1" x14ac:dyDescent="0.3">
      <c r="A97" s="22"/>
      <c r="B97" s="23">
        <v>296</v>
      </c>
      <c r="C97" s="6">
        <v>7</v>
      </c>
      <c r="D97" s="24" t="s">
        <v>76</v>
      </c>
      <c r="E97" s="41">
        <v>10322</v>
      </c>
      <c r="F97" s="41">
        <v>235</v>
      </c>
      <c r="G97" s="41">
        <v>3098</v>
      </c>
      <c r="H97" s="41">
        <v>18646</v>
      </c>
      <c r="I97" s="41">
        <v>19937</v>
      </c>
      <c r="J97" s="26"/>
      <c r="K97" s="62">
        <v>5600.23</v>
      </c>
      <c r="L97" s="42">
        <f t="shared" si="10"/>
        <v>280.8963234187691</v>
      </c>
      <c r="M97" s="26"/>
      <c r="N97" s="62">
        <v>1776.69</v>
      </c>
      <c r="O97" s="42">
        <f t="shared" si="11"/>
        <v>89.115212920700202</v>
      </c>
      <c r="P97" s="26"/>
      <c r="Q97" s="62">
        <v>3823.54</v>
      </c>
      <c r="R97" s="42">
        <f t="shared" si="12"/>
        <v>191.78111049806893</v>
      </c>
      <c r="S97" s="26"/>
      <c r="T97" s="64">
        <v>5.7826632670865484E-2</v>
      </c>
      <c r="U97" s="64">
        <v>0</v>
      </c>
      <c r="V97" s="64">
        <v>2.2142298318783806E-2</v>
      </c>
      <c r="W97" s="64">
        <v>0.75311956503385502</v>
      </c>
      <c r="X97" s="64">
        <v>0.134345327547293</v>
      </c>
      <c r="Y97" s="64">
        <v>3.256617642920262E-2</v>
      </c>
      <c r="Z97" s="32">
        <f t="shared" si="13"/>
        <v>0.3172530413929428</v>
      </c>
      <c r="AA97" s="64">
        <v>0</v>
      </c>
      <c r="AB97" s="64">
        <v>0</v>
      </c>
      <c r="AC97" s="64">
        <v>1</v>
      </c>
      <c r="AD97" s="66">
        <f t="shared" si="9"/>
        <v>0.68274695860705725</v>
      </c>
      <c r="AE97" s="56"/>
    </row>
    <row r="98" spans="1:31" s="25" customFormat="1" ht="20.100000000000001" customHeight="1" x14ac:dyDescent="0.3">
      <c r="A98" s="22"/>
      <c r="B98" s="23">
        <v>301</v>
      </c>
      <c r="C98" s="6">
        <v>7</v>
      </c>
      <c r="D98" s="24" t="s">
        <v>77</v>
      </c>
      <c r="E98" s="41">
        <v>5422</v>
      </c>
      <c r="F98" s="41">
        <v>180</v>
      </c>
      <c r="G98" s="41">
        <v>30</v>
      </c>
      <c r="H98" s="41">
        <v>13110</v>
      </c>
      <c r="I98" s="41">
        <v>13123</v>
      </c>
      <c r="J98" s="26"/>
      <c r="K98" s="62">
        <v>4406.3500000000004</v>
      </c>
      <c r="L98" s="42">
        <f t="shared" si="10"/>
        <v>335.77307018212298</v>
      </c>
      <c r="M98" s="26"/>
      <c r="N98" s="62">
        <v>1021.08</v>
      </c>
      <c r="O98" s="42">
        <f t="shared" si="11"/>
        <v>77.808427950925861</v>
      </c>
      <c r="P98" s="26"/>
      <c r="Q98" s="62">
        <v>3385.27</v>
      </c>
      <c r="R98" s="42">
        <f t="shared" si="12"/>
        <v>257.96464223119716</v>
      </c>
      <c r="S98" s="26"/>
      <c r="T98" s="64">
        <v>7.0748619109178512E-2</v>
      </c>
      <c r="U98" s="64">
        <v>0</v>
      </c>
      <c r="V98" s="64">
        <v>3.9977278959533041E-2</v>
      </c>
      <c r="W98" s="64">
        <v>0.6805049555372743</v>
      </c>
      <c r="X98" s="64">
        <v>0.20876914639401417</v>
      </c>
      <c r="Y98" s="64">
        <v>0</v>
      </c>
      <c r="Z98" s="32">
        <f t="shared" si="13"/>
        <v>0.23172920898249116</v>
      </c>
      <c r="AA98" s="64">
        <v>0</v>
      </c>
      <c r="AB98" s="64">
        <v>4.3187101767362722E-3</v>
      </c>
      <c r="AC98" s="64">
        <v>0.99568128982326376</v>
      </c>
      <c r="AD98" s="66">
        <f t="shared" si="9"/>
        <v>0.76827079101750873</v>
      </c>
      <c r="AE98" s="56"/>
    </row>
    <row r="99" spans="1:31" s="25" customFormat="1" ht="20.100000000000001" customHeight="1" x14ac:dyDescent="0.3">
      <c r="A99" s="22"/>
      <c r="B99" s="23">
        <v>233</v>
      </c>
      <c r="C99" s="6">
        <v>5</v>
      </c>
      <c r="D99" s="24" t="s">
        <v>78</v>
      </c>
      <c r="E99" s="41">
        <v>14250</v>
      </c>
      <c r="F99" s="41">
        <v>3741</v>
      </c>
      <c r="G99" s="41">
        <v>0</v>
      </c>
      <c r="H99" s="41">
        <v>41379</v>
      </c>
      <c r="I99" s="41">
        <v>41379</v>
      </c>
      <c r="J99" s="26"/>
      <c r="K99" s="62">
        <v>19644.219834893411</v>
      </c>
      <c r="L99" s="42">
        <f t="shared" si="10"/>
        <v>474.73887321813987</v>
      </c>
      <c r="M99" s="26"/>
      <c r="N99" s="62">
        <v>8467.9673596594002</v>
      </c>
      <c r="O99" s="42">
        <f t="shared" si="11"/>
        <v>204.64407935569733</v>
      </c>
      <c r="P99" s="26">
        <v>5</v>
      </c>
      <c r="Q99" s="62">
        <v>11176.252475234012</v>
      </c>
      <c r="R99" s="42">
        <f t="shared" si="12"/>
        <v>270.0947938624426</v>
      </c>
      <c r="S99" s="26">
        <v>1</v>
      </c>
      <c r="T99" s="64">
        <v>2.6924997501309528E-2</v>
      </c>
      <c r="U99" s="64">
        <v>0</v>
      </c>
      <c r="V99" s="64">
        <v>6.2710444838247364E-2</v>
      </c>
      <c r="W99" s="64">
        <v>0.38462122746432054</v>
      </c>
      <c r="X99" s="64">
        <v>0.5190262518721116</v>
      </c>
      <c r="Y99" s="64">
        <v>6.7170783240109036E-3</v>
      </c>
      <c r="Z99" s="32">
        <f t="shared" si="13"/>
        <v>0.43106661556586817</v>
      </c>
      <c r="AA99" s="64">
        <v>0</v>
      </c>
      <c r="AB99" s="64">
        <v>2.675315367674167E-4</v>
      </c>
      <c r="AC99" s="64">
        <v>0.9997324684632326</v>
      </c>
      <c r="AD99" s="66">
        <f t="shared" si="9"/>
        <v>0.56893338443413188</v>
      </c>
      <c r="AE99" s="56"/>
    </row>
    <row r="100" spans="1:31" s="25" customFormat="1" ht="20.100000000000001" customHeight="1" x14ac:dyDescent="0.3">
      <c r="A100" s="22"/>
      <c r="B100" s="23">
        <v>331</v>
      </c>
      <c r="C100" s="6">
        <v>9</v>
      </c>
      <c r="D100" s="24" t="s">
        <v>79</v>
      </c>
      <c r="E100" s="41">
        <v>3689</v>
      </c>
      <c r="F100" s="41">
        <v>8</v>
      </c>
      <c r="G100" s="41">
        <v>0</v>
      </c>
      <c r="H100" s="41">
        <v>6140</v>
      </c>
      <c r="I100" s="41">
        <v>6140</v>
      </c>
      <c r="J100" s="26"/>
      <c r="K100" s="62">
        <v>1656.76</v>
      </c>
      <c r="L100" s="42">
        <f t="shared" si="10"/>
        <v>269.83061889250814</v>
      </c>
      <c r="M100" s="26"/>
      <c r="N100" s="62">
        <v>507.69</v>
      </c>
      <c r="O100" s="42">
        <f t="shared" si="11"/>
        <v>82.685667752442995</v>
      </c>
      <c r="P100" s="26"/>
      <c r="Q100" s="62">
        <v>1149.07</v>
      </c>
      <c r="R100" s="42">
        <f t="shared" si="12"/>
        <v>187.14495114006516</v>
      </c>
      <c r="S100" s="26"/>
      <c r="T100" s="64">
        <v>6.6635151371900167E-2</v>
      </c>
      <c r="U100" s="64">
        <v>0</v>
      </c>
      <c r="V100" s="64">
        <v>2.4030412259449664E-2</v>
      </c>
      <c r="W100" s="64">
        <v>0.90933443636865019</v>
      </c>
      <c r="X100" s="64">
        <v>0</v>
      </c>
      <c r="Y100" s="64">
        <v>0</v>
      </c>
      <c r="Z100" s="32">
        <f t="shared" si="13"/>
        <v>0.30643545232864144</v>
      </c>
      <c r="AA100" s="64">
        <v>0</v>
      </c>
      <c r="AB100" s="64">
        <v>5.3086409009024693E-4</v>
      </c>
      <c r="AC100" s="64">
        <v>0.99946913590990982</v>
      </c>
      <c r="AD100" s="66">
        <f t="shared" si="9"/>
        <v>0.69356454767135856</v>
      </c>
      <c r="AE100" s="56"/>
    </row>
    <row r="101" spans="1:31" s="25" customFormat="1" ht="20.100000000000001" customHeight="1" x14ac:dyDescent="0.3">
      <c r="A101" s="22"/>
      <c r="B101" s="23">
        <v>8</v>
      </c>
      <c r="C101" s="6">
        <v>5</v>
      </c>
      <c r="D101" s="24" t="s">
        <v>80</v>
      </c>
      <c r="E101" s="41">
        <v>11163</v>
      </c>
      <c r="F101" s="41">
        <v>4074</v>
      </c>
      <c r="G101" s="41">
        <v>0</v>
      </c>
      <c r="H101" s="41">
        <v>31465</v>
      </c>
      <c r="I101" s="41">
        <v>31465</v>
      </c>
      <c r="J101" s="26"/>
      <c r="K101" s="62">
        <v>12908.36</v>
      </c>
      <c r="L101" s="42">
        <f t="shared" si="10"/>
        <v>410.2450341649452</v>
      </c>
      <c r="M101" s="26"/>
      <c r="N101" s="62">
        <v>4955.67</v>
      </c>
      <c r="O101" s="42">
        <f t="shared" si="11"/>
        <v>157.49785475925631</v>
      </c>
      <c r="P101" s="26"/>
      <c r="Q101" s="62">
        <v>7952.6900000000005</v>
      </c>
      <c r="R101" s="42">
        <f t="shared" si="12"/>
        <v>252.74717940568888</v>
      </c>
      <c r="S101" s="26">
        <v>1</v>
      </c>
      <c r="T101" s="64">
        <v>3.4984169648100055E-2</v>
      </c>
      <c r="U101" s="64">
        <v>0</v>
      </c>
      <c r="V101" s="64">
        <v>0.11440027281881157</v>
      </c>
      <c r="W101" s="64">
        <v>0.61320870840875197</v>
      </c>
      <c r="X101" s="64">
        <v>0.22908305032417411</v>
      </c>
      <c r="Y101" s="64">
        <v>8.3237988001622389E-3</v>
      </c>
      <c r="Z101" s="32">
        <f t="shared" si="13"/>
        <v>0.38391166654788056</v>
      </c>
      <c r="AA101" s="64">
        <v>0</v>
      </c>
      <c r="AB101" s="64">
        <v>1.4623982576964525E-3</v>
      </c>
      <c r="AC101" s="64">
        <v>0.99853760174230355</v>
      </c>
      <c r="AD101" s="66">
        <f t="shared" si="9"/>
        <v>0.61608833345211944</v>
      </c>
      <c r="AE101" s="56"/>
    </row>
    <row r="102" spans="1:31" s="25" customFormat="1" ht="20.100000000000001" customHeight="1" x14ac:dyDescent="0.3">
      <c r="A102" s="22"/>
      <c r="B102" s="23">
        <v>923</v>
      </c>
      <c r="C102" s="6">
        <v>5</v>
      </c>
      <c r="D102" s="24" t="s">
        <v>155</v>
      </c>
      <c r="E102" s="41">
        <v>486</v>
      </c>
      <c r="F102" s="41">
        <v>26</v>
      </c>
      <c r="G102" s="41">
        <v>18</v>
      </c>
      <c r="H102" s="41">
        <v>808</v>
      </c>
      <c r="I102" s="41">
        <v>816</v>
      </c>
      <c r="J102" s="26"/>
      <c r="K102" s="62">
        <v>259.38</v>
      </c>
      <c r="L102" s="42">
        <f t="shared" si="10"/>
        <v>317.86764705882354</v>
      </c>
      <c r="M102" s="26"/>
      <c r="N102" s="62">
        <v>46.4</v>
      </c>
      <c r="O102" s="42">
        <f t="shared" si="11"/>
        <v>56.862745098039213</v>
      </c>
      <c r="P102" s="26"/>
      <c r="Q102" s="62">
        <v>212.98</v>
      </c>
      <c r="R102" s="42">
        <f t="shared" si="12"/>
        <v>261.00490196078431</v>
      </c>
      <c r="S102" s="26">
        <v>3</v>
      </c>
      <c r="T102" s="64">
        <v>9.5905172413793108E-2</v>
      </c>
      <c r="U102" s="64">
        <v>0</v>
      </c>
      <c r="V102" s="64">
        <v>0</v>
      </c>
      <c r="W102" s="64">
        <v>0.90409482758620696</v>
      </c>
      <c r="X102" s="64">
        <v>0</v>
      </c>
      <c r="Y102" s="64">
        <v>0</v>
      </c>
      <c r="Z102" s="32">
        <f t="shared" si="13"/>
        <v>0.17888811781941552</v>
      </c>
      <c r="AA102" s="64">
        <v>0</v>
      </c>
      <c r="AB102" s="64">
        <v>0</v>
      </c>
      <c r="AC102" s="64">
        <v>1</v>
      </c>
      <c r="AD102" s="66">
        <f t="shared" si="9"/>
        <v>0.8211118821805844</v>
      </c>
      <c r="AE102" s="56"/>
    </row>
    <row r="103" spans="1:31" s="25" customFormat="1" ht="20.100000000000001" customHeight="1" x14ac:dyDescent="0.3">
      <c r="A103" s="22"/>
      <c r="B103" s="23">
        <v>162</v>
      </c>
      <c r="C103" s="6">
        <v>7</v>
      </c>
      <c r="D103" s="24" t="s">
        <v>81</v>
      </c>
      <c r="E103" s="41">
        <v>7913</v>
      </c>
      <c r="F103" s="41">
        <v>297</v>
      </c>
      <c r="G103" s="41">
        <v>2926</v>
      </c>
      <c r="H103" s="41">
        <v>7274</v>
      </c>
      <c r="I103" s="41">
        <v>8493</v>
      </c>
      <c r="J103" s="26"/>
      <c r="K103" s="62">
        <v>4128.95</v>
      </c>
      <c r="L103" s="42">
        <f t="shared" si="10"/>
        <v>486.15918992111148</v>
      </c>
      <c r="M103" s="26"/>
      <c r="N103" s="62">
        <v>2147.92</v>
      </c>
      <c r="O103" s="42">
        <f t="shared" si="11"/>
        <v>252.90474508418697</v>
      </c>
      <c r="P103" s="26"/>
      <c r="Q103" s="62">
        <v>1981.03</v>
      </c>
      <c r="R103" s="42">
        <f t="shared" si="12"/>
        <v>233.25444483692453</v>
      </c>
      <c r="S103" s="26">
        <v>1</v>
      </c>
      <c r="T103" s="64">
        <v>1.8659912845916046E-2</v>
      </c>
      <c r="U103" s="64">
        <v>6.918320980297217E-3</v>
      </c>
      <c r="V103" s="64">
        <v>5.3949867779060669E-2</v>
      </c>
      <c r="W103" s="64">
        <v>0.5414959588811501</v>
      </c>
      <c r="X103" s="64">
        <v>0.37118700882714439</v>
      </c>
      <c r="Y103" s="64">
        <v>7.7889306864315248E-3</v>
      </c>
      <c r="Z103" s="32">
        <f t="shared" si="13"/>
        <v>0.52020973855338526</v>
      </c>
      <c r="AA103" s="64">
        <v>0</v>
      </c>
      <c r="AB103" s="64">
        <v>0</v>
      </c>
      <c r="AC103" s="64">
        <v>1</v>
      </c>
      <c r="AD103" s="66">
        <f t="shared" si="9"/>
        <v>0.4797902614466148</v>
      </c>
      <c r="AE103" s="56"/>
    </row>
    <row r="104" spans="1:31" s="25" customFormat="1" ht="20.100000000000001" customHeight="1" x14ac:dyDescent="0.3">
      <c r="A104" s="22"/>
      <c r="B104" s="23">
        <v>376</v>
      </c>
      <c r="C104" s="6">
        <v>7</v>
      </c>
      <c r="D104" s="24" t="s">
        <v>82</v>
      </c>
      <c r="E104" s="41">
        <v>4747</v>
      </c>
      <c r="F104" s="41">
        <v>371</v>
      </c>
      <c r="G104" s="41">
        <v>0</v>
      </c>
      <c r="H104" s="41">
        <v>12808</v>
      </c>
      <c r="I104" s="41">
        <v>12808</v>
      </c>
      <c r="J104" s="26"/>
      <c r="K104" s="62">
        <v>5282.72</v>
      </c>
      <c r="L104" s="42">
        <f t="shared" si="10"/>
        <v>412.45471580262335</v>
      </c>
      <c r="M104" s="26"/>
      <c r="N104" s="62">
        <v>1920.52</v>
      </c>
      <c r="O104" s="42">
        <f t="shared" si="11"/>
        <v>149.94690818238601</v>
      </c>
      <c r="P104" s="26">
        <v>6</v>
      </c>
      <c r="Q104" s="62">
        <v>3362.2</v>
      </c>
      <c r="R104" s="42">
        <f t="shared" si="12"/>
        <v>262.50780762023737</v>
      </c>
      <c r="S104" s="26">
        <v>1</v>
      </c>
      <c r="T104" s="64">
        <v>3.6745256493033132E-2</v>
      </c>
      <c r="U104" s="64">
        <v>0</v>
      </c>
      <c r="V104" s="64">
        <v>3.7750192656155626E-3</v>
      </c>
      <c r="W104" s="64">
        <v>0.91366921458771588</v>
      </c>
      <c r="X104" s="64">
        <v>4.5810509653635478E-2</v>
      </c>
      <c r="Y104" s="64">
        <v>0</v>
      </c>
      <c r="Z104" s="32">
        <f t="shared" si="13"/>
        <v>0.36354756640518521</v>
      </c>
      <c r="AA104" s="64">
        <v>0</v>
      </c>
      <c r="AB104" s="64">
        <v>6.0525846172149195E-3</v>
      </c>
      <c r="AC104" s="64">
        <v>0.99394741538278508</v>
      </c>
      <c r="AD104" s="66">
        <f t="shared" si="9"/>
        <v>0.63645243359481474</v>
      </c>
      <c r="AE104" s="56"/>
    </row>
    <row r="105" spans="1:31" s="25" customFormat="1" ht="20.100000000000001" customHeight="1" x14ac:dyDescent="0.3">
      <c r="A105" s="22"/>
      <c r="B105" s="23">
        <v>123</v>
      </c>
      <c r="C105" s="6">
        <v>3</v>
      </c>
      <c r="D105" s="24" t="s">
        <v>83</v>
      </c>
      <c r="E105" s="41">
        <v>41020</v>
      </c>
      <c r="F105" s="41">
        <v>7678</v>
      </c>
      <c r="G105" s="41">
        <v>0</v>
      </c>
      <c r="H105" s="41">
        <v>107909</v>
      </c>
      <c r="I105" s="41">
        <v>107909</v>
      </c>
      <c r="J105" s="26"/>
      <c r="K105" s="62">
        <v>48623.87</v>
      </c>
      <c r="L105" s="42">
        <f t="shared" si="10"/>
        <v>450.60069132324458</v>
      </c>
      <c r="M105" s="26"/>
      <c r="N105" s="62">
        <v>13120.28</v>
      </c>
      <c r="O105" s="42">
        <f t="shared" si="11"/>
        <v>121.58652197685086</v>
      </c>
      <c r="P105" s="26"/>
      <c r="Q105" s="62">
        <v>35503.589999999997</v>
      </c>
      <c r="R105" s="42">
        <f t="shared" si="12"/>
        <v>329.01416934639371</v>
      </c>
      <c r="S105" s="26">
        <v>1</v>
      </c>
      <c r="T105" s="64">
        <v>4.5317630416424039E-2</v>
      </c>
      <c r="U105" s="64">
        <v>1.0737575722469337E-2</v>
      </c>
      <c r="V105" s="64">
        <v>0.16138146441996662</v>
      </c>
      <c r="W105" s="64">
        <v>0.62763370903669735</v>
      </c>
      <c r="X105" s="64">
        <v>0.13450780013841168</v>
      </c>
      <c r="Y105" s="64">
        <v>2.0421820266030906E-2</v>
      </c>
      <c r="Z105" s="32">
        <f t="shared" si="13"/>
        <v>0.26983208041647033</v>
      </c>
      <c r="AA105" s="64">
        <v>0</v>
      </c>
      <c r="AB105" s="64">
        <v>2.0476802486734441E-4</v>
      </c>
      <c r="AC105" s="64">
        <v>0.99979523197513276</v>
      </c>
      <c r="AD105" s="66">
        <f t="shared" si="9"/>
        <v>0.73016791958352956</v>
      </c>
      <c r="AE105" s="56"/>
    </row>
    <row r="106" spans="1:31" s="25" customFormat="1" ht="20.100000000000001" customHeight="1" x14ac:dyDescent="0.3">
      <c r="A106" s="22"/>
      <c r="B106" s="23">
        <v>430</v>
      </c>
      <c r="C106" s="6">
        <v>6</v>
      </c>
      <c r="D106" s="24" t="s">
        <v>84</v>
      </c>
      <c r="E106" s="41">
        <v>12085</v>
      </c>
      <c r="F106" s="41">
        <v>5655</v>
      </c>
      <c r="G106" s="41">
        <v>0</v>
      </c>
      <c r="H106" s="41">
        <v>41788</v>
      </c>
      <c r="I106" s="41">
        <v>41788</v>
      </c>
      <c r="J106" s="26"/>
      <c r="K106" s="62">
        <v>20088.21</v>
      </c>
      <c r="L106" s="42">
        <f t="shared" si="10"/>
        <v>480.71719153824063</v>
      </c>
      <c r="M106" s="26"/>
      <c r="N106" s="62">
        <v>4157.25</v>
      </c>
      <c r="O106" s="42">
        <f t="shared" si="11"/>
        <v>99.484301713410545</v>
      </c>
      <c r="P106" s="26"/>
      <c r="Q106" s="62">
        <v>15930.960000000001</v>
      </c>
      <c r="R106" s="42">
        <f t="shared" si="12"/>
        <v>381.23288982483012</v>
      </c>
      <c r="S106" s="26"/>
      <c r="T106" s="64">
        <v>5.5385170485296772E-2</v>
      </c>
      <c r="U106" s="64">
        <v>0</v>
      </c>
      <c r="V106" s="64">
        <v>0.18581995309399243</v>
      </c>
      <c r="W106" s="64">
        <v>0.75879487642071075</v>
      </c>
      <c r="X106" s="64">
        <v>0</v>
      </c>
      <c r="Y106" s="64">
        <v>0</v>
      </c>
      <c r="Z106" s="32">
        <f t="shared" si="13"/>
        <v>0.20694974813584685</v>
      </c>
      <c r="AA106" s="64">
        <v>0</v>
      </c>
      <c r="AB106" s="64">
        <v>4.7712127831593329E-3</v>
      </c>
      <c r="AC106" s="64">
        <v>0.9952287872168406</v>
      </c>
      <c r="AD106" s="66">
        <f t="shared" si="9"/>
        <v>0.79305025186415323</v>
      </c>
      <c r="AE106" s="56"/>
    </row>
    <row r="107" spans="1:31" s="25" customFormat="1" ht="20.100000000000001" customHeight="1" x14ac:dyDescent="0.3">
      <c r="A107" s="22"/>
      <c r="B107" s="23">
        <v>20</v>
      </c>
      <c r="C107" s="6">
        <v>1</v>
      </c>
      <c r="D107" s="24" t="s">
        <v>85</v>
      </c>
      <c r="E107" s="41">
        <v>461809</v>
      </c>
      <c r="F107" s="41">
        <v>676943</v>
      </c>
      <c r="G107" s="41">
        <v>0</v>
      </c>
      <c r="H107" s="41">
        <v>2803952</v>
      </c>
      <c r="I107" s="41">
        <v>2803952</v>
      </c>
      <c r="J107" s="26"/>
      <c r="K107" s="62">
        <v>789298.91</v>
      </c>
      <c r="L107" s="42">
        <f t="shared" si="10"/>
        <v>281.49515754905934</v>
      </c>
      <c r="M107" s="26"/>
      <c r="N107" s="62">
        <v>408887.39</v>
      </c>
      <c r="O107" s="42">
        <f t="shared" si="11"/>
        <v>145.82538859438392</v>
      </c>
      <c r="P107" s="26"/>
      <c r="Q107" s="62">
        <v>380411.51999999996</v>
      </c>
      <c r="R107" s="42">
        <f t="shared" si="12"/>
        <v>135.66976895467539</v>
      </c>
      <c r="S107" s="26"/>
      <c r="T107" s="64">
        <v>3.7784926553983481E-2</v>
      </c>
      <c r="U107" s="64">
        <v>0</v>
      </c>
      <c r="V107" s="64">
        <v>8.3487974525210965E-2</v>
      </c>
      <c r="W107" s="64">
        <v>0.31322856398188265</v>
      </c>
      <c r="X107" s="64">
        <v>0.5608214525764661</v>
      </c>
      <c r="Y107" s="64">
        <v>4.6770823624568128E-3</v>
      </c>
      <c r="Z107" s="32">
        <f t="shared" si="13"/>
        <v>0.51803871108855326</v>
      </c>
      <c r="AA107" s="64">
        <v>0</v>
      </c>
      <c r="AB107" s="64">
        <v>3.0388143871142498E-4</v>
      </c>
      <c r="AC107" s="64">
        <v>0.99969611856128859</v>
      </c>
      <c r="AD107" s="66">
        <f t="shared" si="9"/>
        <v>0.48196128891144668</v>
      </c>
      <c r="AE107" s="56"/>
    </row>
    <row r="108" spans="1:31" s="25" customFormat="1" ht="20.100000000000001" customHeight="1" x14ac:dyDescent="0.3">
      <c r="A108" s="22"/>
      <c r="B108" s="23">
        <v>952</v>
      </c>
      <c r="C108" s="6">
        <v>9</v>
      </c>
      <c r="D108" s="24" t="s">
        <v>156</v>
      </c>
      <c r="E108" s="41">
        <v>791</v>
      </c>
      <c r="F108" s="41">
        <v>0</v>
      </c>
      <c r="G108" s="41">
        <v>479</v>
      </c>
      <c r="H108" s="41">
        <v>670</v>
      </c>
      <c r="I108" s="41">
        <v>870</v>
      </c>
      <c r="J108" s="26"/>
      <c r="K108" s="62">
        <v>334.05</v>
      </c>
      <c r="L108" s="42">
        <f t="shared" si="10"/>
        <v>383.9655172413793</v>
      </c>
      <c r="M108" s="26"/>
      <c r="N108" s="62">
        <v>105.68</v>
      </c>
      <c r="O108" s="42">
        <f t="shared" si="11"/>
        <v>121.47126436781609</v>
      </c>
      <c r="P108" s="26"/>
      <c r="Q108" s="62">
        <v>228.37</v>
      </c>
      <c r="R108" s="42">
        <f t="shared" si="12"/>
        <v>262.4942528735632</v>
      </c>
      <c r="S108" s="26"/>
      <c r="T108" s="64">
        <v>3.4916729750189245E-2</v>
      </c>
      <c r="U108" s="64">
        <v>5.0529901589704766E-2</v>
      </c>
      <c r="V108" s="64">
        <v>8.5162755488266458E-3</v>
      </c>
      <c r="W108" s="64">
        <v>0.90603709311127922</v>
      </c>
      <c r="X108" s="64">
        <v>0</v>
      </c>
      <c r="Y108" s="64">
        <v>0</v>
      </c>
      <c r="Z108" s="32">
        <f t="shared" si="13"/>
        <v>0.3163598263732974</v>
      </c>
      <c r="AA108" s="64">
        <v>0</v>
      </c>
      <c r="AB108" s="64">
        <v>0</v>
      </c>
      <c r="AC108" s="64">
        <v>1</v>
      </c>
      <c r="AD108" s="66">
        <f t="shared" si="9"/>
        <v>0.6836401736267026</v>
      </c>
      <c r="AE108" s="56"/>
    </row>
    <row r="109" spans="1:31" s="25" customFormat="1" ht="20.100000000000001" customHeight="1" x14ac:dyDescent="0.3">
      <c r="A109" s="22"/>
      <c r="B109" s="23">
        <v>53</v>
      </c>
      <c r="C109" s="6">
        <v>2</v>
      </c>
      <c r="D109" s="24" t="s">
        <v>86</v>
      </c>
      <c r="E109" s="41">
        <v>149660</v>
      </c>
      <c r="F109" s="41">
        <v>69260</v>
      </c>
      <c r="G109" s="41">
        <v>0</v>
      </c>
      <c r="H109" s="41">
        <v>617870</v>
      </c>
      <c r="I109" s="41">
        <v>617870</v>
      </c>
      <c r="J109" s="26"/>
      <c r="K109" s="62">
        <v>204772.11</v>
      </c>
      <c r="L109" s="42">
        <f t="shared" si="10"/>
        <v>331.41617168660076</v>
      </c>
      <c r="M109" s="26"/>
      <c r="N109" s="62">
        <v>124884.69</v>
      </c>
      <c r="O109" s="42">
        <f t="shared" si="11"/>
        <v>202.12130383413987</v>
      </c>
      <c r="P109" s="26"/>
      <c r="Q109" s="62">
        <v>79887.42</v>
      </c>
      <c r="R109" s="42">
        <f t="shared" si="12"/>
        <v>129.29486785246087</v>
      </c>
      <c r="S109" s="26">
        <v>1</v>
      </c>
      <c r="T109" s="64">
        <v>2.7260827568215126E-2</v>
      </c>
      <c r="U109" s="64">
        <v>0</v>
      </c>
      <c r="V109" s="64">
        <v>0.10966820672734183</v>
      </c>
      <c r="W109" s="64">
        <v>0.33473822932178476</v>
      </c>
      <c r="X109" s="64">
        <v>0.52361302254103359</v>
      </c>
      <c r="Y109" s="64">
        <v>4.7197138416246211E-3</v>
      </c>
      <c r="Z109" s="32">
        <f t="shared" si="13"/>
        <v>0.6098715787027833</v>
      </c>
      <c r="AA109" s="64">
        <v>0</v>
      </c>
      <c r="AB109" s="64">
        <v>9.1929367602558703E-4</v>
      </c>
      <c r="AC109" s="64">
        <v>0.99908070632397439</v>
      </c>
      <c r="AD109" s="66">
        <f t="shared" si="9"/>
        <v>0.3901284212972167</v>
      </c>
      <c r="AE109" s="56"/>
    </row>
    <row r="110" spans="1:31" s="25" customFormat="1" ht="20.100000000000001" customHeight="1" x14ac:dyDescent="0.3">
      <c r="A110" s="22"/>
      <c r="B110" s="23">
        <v>21</v>
      </c>
      <c r="C110" s="6">
        <v>4</v>
      </c>
      <c r="D110" s="24" t="s">
        <v>87</v>
      </c>
      <c r="E110" s="41">
        <v>32624</v>
      </c>
      <c r="F110" s="41">
        <v>2306</v>
      </c>
      <c r="G110" s="41">
        <v>0</v>
      </c>
      <c r="H110" s="41">
        <v>99200</v>
      </c>
      <c r="I110" s="41">
        <v>99200</v>
      </c>
      <c r="J110" s="26"/>
      <c r="K110" s="62">
        <v>28133.49</v>
      </c>
      <c r="L110" s="42">
        <f t="shared" si="10"/>
        <v>283.60372983870968</v>
      </c>
      <c r="M110" s="26"/>
      <c r="N110" s="62">
        <v>10734.04</v>
      </c>
      <c r="O110" s="42">
        <f t="shared" si="11"/>
        <v>108.20604838709677</v>
      </c>
      <c r="P110" s="26"/>
      <c r="Q110" s="62">
        <v>17399.45</v>
      </c>
      <c r="R110" s="42">
        <f t="shared" si="12"/>
        <v>175.3976814516129</v>
      </c>
      <c r="S110" s="26"/>
      <c r="T110" s="64">
        <v>5.092118158680236E-2</v>
      </c>
      <c r="U110" s="64">
        <v>1.4766108566765168E-3</v>
      </c>
      <c r="V110" s="64">
        <v>0.14748407868798699</v>
      </c>
      <c r="W110" s="64">
        <v>0.70527219947009689</v>
      </c>
      <c r="X110" s="64">
        <v>7.5626697869581247E-2</v>
      </c>
      <c r="Y110" s="64">
        <v>1.9219231528855865E-2</v>
      </c>
      <c r="Z110" s="32">
        <f t="shared" si="13"/>
        <v>0.38153958147389466</v>
      </c>
      <c r="AA110" s="64">
        <v>0</v>
      </c>
      <c r="AB110" s="64">
        <v>9.7531818534493892E-4</v>
      </c>
      <c r="AC110" s="64">
        <v>0.99902468181465498</v>
      </c>
      <c r="AD110" s="66">
        <f t="shared" si="9"/>
        <v>0.61846041852610534</v>
      </c>
      <c r="AE110" s="56"/>
    </row>
    <row r="111" spans="1:31" s="25" customFormat="1" ht="20.100000000000001" customHeight="1" x14ac:dyDescent="0.3">
      <c r="A111" s="22"/>
      <c r="B111" s="23">
        <v>604</v>
      </c>
      <c r="C111" s="6">
        <v>7</v>
      </c>
      <c r="D111" s="24" t="s">
        <v>133</v>
      </c>
      <c r="E111" s="41">
        <v>5166</v>
      </c>
      <c r="F111" s="41">
        <v>482</v>
      </c>
      <c r="G111" s="41">
        <v>575</v>
      </c>
      <c r="H111" s="41">
        <v>12518</v>
      </c>
      <c r="I111" s="41">
        <v>12758</v>
      </c>
      <c r="J111" s="26"/>
      <c r="K111" s="62">
        <v>4368.8</v>
      </c>
      <c r="L111" s="42">
        <f t="shared" ref="L111:L112" si="14">K111*1000/I111</f>
        <v>342.43611851387362</v>
      </c>
      <c r="M111" s="26"/>
      <c r="N111" s="62">
        <v>1920.91</v>
      </c>
      <c r="O111" s="42">
        <f t="shared" ref="O111:O112" si="15">N111*1000/I111</f>
        <v>150.5651356011914</v>
      </c>
      <c r="P111" s="26"/>
      <c r="Q111" s="62">
        <v>2447.89</v>
      </c>
      <c r="R111" s="42">
        <f t="shared" ref="R111:R112" si="16">Q111*1000/I111</f>
        <v>191.87098291268225</v>
      </c>
      <c r="S111" s="26"/>
      <c r="T111" s="64">
        <v>3.5904857593536392E-2</v>
      </c>
      <c r="U111" s="64">
        <v>0</v>
      </c>
      <c r="V111" s="64">
        <v>0.26707133598138383</v>
      </c>
      <c r="W111" s="64">
        <v>0.47805987787038429</v>
      </c>
      <c r="X111" s="64">
        <v>0.21125924691942879</v>
      </c>
      <c r="Y111" s="64">
        <v>7.7046816352666185E-3</v>
      </c>
      <c r="Z111" s="32">
        <f t="shared" ref="Z111:Z112" si="17">N111/K111</f>
        <v>0.43968824391137157</v>
      </c>
      <c r="AA111" s="64">
        <v>0</v>
      </c>
      <c r="AB111" s="64">
        <v>0</v>
      </c>
      <c r="AC111" s="64">
        <v>1</v>
      </c>
      <c r="AD111" s="66">
        <f t="shared" si="9"/>
        <v>0.56031175608862838</v>
      </c>
      <c r="AE111" s="56"/>
    </row>
    <row r="112" spans="1:31" s="25" customFormat="1" ht="20.100000000000001" customHeight="1" thickBot="1" x14ac:dyDescent="0.35">
      <c r="A112" s="29"/>
      <c r="B112" s="51">
        <v>97</v>
      </c>
      <c r="C112" s="21">
        <v>1</v>
      </c>
      <c r="D112" s="52" t="s">
        <v>88</v>
      </c>
      <c r="E112" s="53">
        <v>325834</v>
      </c>
      <c r="F112" s="53">
        <v>56737</v>
      </c>
      <c r="G112" s="53">
        <v>1715</v>
      </c>
      <c r="H112" s="53">
        <v>1202535</v>
      </c>
      <c r="I112" s="53">
        <v>1203250</v>
      </c>
      <c r="J112" s="27"/>
      <c r="K112" s="70">
        <v>380197.12</v>
      </c>
      <c r="L112" s="54">
        <f t="shared" si="14"/>
        <v>315.97516725535007</v>
      </c>
      <c r="M112" s="27"/>
      <c r="N112" s="70">
        <v>252235.77</v>
      </c>
      <c r="O112" s="54">
        <f t="shared" si="15"/>
        <v>209.62873052150425</v>
      </c>
      <c r="P112" s="27"/>
      <c r="Q112" s="70">
        <v>127961.35</v>
      </c>
      <c r="R112" s="54">
        <f t="shared" si="16"/>
        <v>106.34643673384583</v>
      </c>
      <c r="S112" s="27"/>
      <c r="T112" s="71">
        <v>2.6268954637163479E-2</v>
      </c>
      <c r="U112" s="71">
        <v>0</v>
      </c>
      <c r="V112" s="71">
        <v>6.586861173575817E-2</v>
      </c>
      <c r="W112" s="71">
        <v>0.39501796275762158</v>
      </c>
      <c r="X112" s="71">
        <v>0.50797283826952855</v>
      </c>
      <c r="Y112" s="71">
        <v>4.8716325999282337E-3</v>
      </c>
      <c r="Z112" s="31">
        <f t="shared" si="17"/>
        <v>0.66343419434634332</v>
      </c>
      <c r="AA112" s="71">
        <v>0.48565484812406245</v>
      </c>
      <c r="AB112" s="71">
        <v>8.3501776122243152E-4</v>
      </c>
      <c r="AC112" s="71">
        <v>0.51351013411471502</v>
      </c>
      <c r="AD112" s="72">
        <f t="shared" si="9"/>
        <v>0.33656580565365674</v>
      </c>
      <c r="AE112" s="56"/>
    </row>
    <row r="113" spans="2:30" ht="16.8" thickBot="1" x14ac:dyDescent="0.35">
      <c r="B113" s="44"/>
    </row>
    <row r="114" spans="2:30" s="92" customFormat="1" ht="16.8" thickBot="1" x14ac:dyDescent="0.35">
      <c r="B114" s="137"/>
      <c r="C114" s="1"/>
      <c r="D114" s="170" t="s">
        <v>89</v>
      </c>
      <c r="E114" s="171">
        <f>SUM(E7:E112)</f>
        <v>3906475</v>
      </c>
      <c r="F114" s="171">
        <f>SUM(F7:F112)</f>
        <v>1465377</v>
      </c>
      <c r="G114" s="171">
        <f>SUM(G7:G112)</f>
        <v>112116</v>
      </c>
      <c r="H114" s="171">
        <f>SUM(H7:H112)</f>
        <v>13491066</v>
      </c>
      <c r="I114" s="171">
        <f>SUM(I7:I112)</f>
        <v>13538202</v>
      </c>
      <c r="J114" s="172"/>
      <c r="K114" s="171">
        <f>SUM(K7:K112)</f>
        <v>4810951.5148475626</v>
      </c>
      <c r="L114" s="138">
        <f>K114*1000/I114</f>
        <v>355.36118569124341</v>
      </c>
      <c r="M114" s="173"/>
      <c r="N114" s="171">
        <f>SUM(N7:N112)</f>
        <v>2391569.1296184584</v>
      </c>
      <c r="O114" s="138">
        <f t="shared" ref="O114" si="18">N114*1000/I114</f>
        <v>176.65337905420958</v>
      </c>
      <c r="P114" s="174"/>
      <c r="Q114" s="171">
        <f>SUM(Q7:Q112)</f>
        <v>2419382.3852291037</v>
      </c>
      <c r="R114" s="138">
        <f t="shared" ref="R114" si="19">Q114*1000/I114</f>
        <v>178.70780663703374</v>
      </c>
      <c r="S114" s="175"/>
      <c r="T114" s="176">
        <v>3.1082417430207919E-2</v>
      </c>
      <c r="U114" s="176">
        <v>5.0103339483695518E-3</v>
      </c>
      <c r="V114" s="176">
        <v>8.9438543653607178E-2</v>
      </c>
      <c r="W114" s="176">
        <v>0.42928271707340898</v>
      </c>
      <c r="X114" s="176">
        <v>0.4384341989538213</v>
      </c>
      <c r="Y114" s="176">
        <v>6.7517889405839873E-3</v>
      </c>
      <c r="Z114" s="139">
        <f>N114/K114</f>
        <v>0.49710938101072016</v>
      </c>
      <c r="AA114" s="176">
        <v>5.4589566255626013E-2</v>
      </c>
      <c r="AB114" s="176">
        <v>1.2706543741658187E-3</v>
      </c>
      <c r="AC114" s="176">
        <v>0.94413977937020843</v>
      </c>
      <c r="AD114" s="140">
        <f>Q114/K114</f>
        <v>0.50289061898927967</v>
      </c>
    </row>
    <row r="115" spans="2:30" x14ac:dyDescent="0.3">
      <c r="B115" s="44"/>
      <c r="D115" s="141"/>
      <c r="G115" s="142"/>
      <c r="H115" s="142"/>
      <c r="L115" s="30"/>
      <c r="M115" s="30"/>
      <c r="N115" s="30"/>
      <c r="O115" s="30"/>
      <c r="P115" s="5"/>
      <c r="Q115" s="30"/>
      <c r="W115" s="104"/>
    </row>
    <row r="116" spans="2:30" x14ac:dyDescent="0.3">
      <c r="D116" s="144" t="s">
        <v>90</v>
      </c>
      <c r="E116" s="145"/>
      <c r="F116" s="146"/>
      <c r="G116" s="146"/>
      <c r="H116" s="145"/>
      <c r="I116" s="145"/>
      <c r="J116" s="145"/>
      <c r="K116" s="147"/>
      <c r="L116" s="147"/>
    </row>
    <row r="117" spans="2:30" ht="46.5" customHeight="1" x14ac:dyDescent="0.3">
      <c r="D117" s="191" t="s">
        <v>111</v>
      </c>
      <c r="E117" s="191"/>
      <c r="F117" s="191"/>
      <c r="G117" s="191"/>
      <c r="H117" s="191"/>
      <c r="I117" s="191"/>
      <c r="J117" s="191"/>
      <c r="K117" s="191"/>
      <c r="L117" s="191"/>
      <c r="X117" s="179"/>
    </row>
    <row r="118" spans="2:30" ht="32.700000000000003" customHeight="1" x14ac:dyDescent="0.3">
      <c r="D118" s="191" t="s">
        <v>94</v>
      </c>
      <c r="E118" s="191"/>
      <c r="F118" s="191"/>
      <c r="G118" s="191"/>
      <c r="H118" s="191"/>
      <c r="I118" s="191"/>
      <c r="J118" s="191"/>
      <c r="K118" s="191"/>
      <c r="L118" s="191"/>
    </row>
    <row r="119" spans="2:30" ht="19.95" customHeight="1" x14ac:dyDescent="0.3">
      <c r="D119" s="191" t="s">
        <v>95</v>
      </c>
      <c r="E119" s="191"/>
      <c r="F119" s="191"/>
      <c r="G119" s="191"/>
      <c r="H119" s="191"/>
      <c r="I119" s="191"/>
      <c r="J119" s="191"/>
      <c r="K119" s="191"/>
      <c r="L119" s="191"/>
    </row>
    <row r="120" spans="2:30" x14ac:dyDescent="0.3">
      <c r="D120" s="191" t="s">
        <v>110</v>
      </c>
      <c r="E120" s="191"/>
      <c r="F120" s="191"/>
      <c r="G120" s="191"/>
      <c r="H120" s="191"/>
      <c r="I120" s="191"/>
      <c r="J120" s="191"/>
      <c r="K120" s="191"/>
      <c r="L120" s="191"/>
    </row>
    <row r="121" spans="2:30" ht="34.5" customHeight="1" x14ac:dyDescent="0.3">
      <c r="D121" s="191" t="s">
        <v>96</v>
      </c>
      <c r="E121" s="191"/>
      <c r="F121" s="191"/>
      <c r="G121" s="191"/>
      <c r="H121" s="191"/>
      <c r="I121" s="191"/>
      <c r="J121" s="191"/>
      <c r="K121" s="191"/>
      <c r="L121" s="191"/>
    </row>
    <row r="122" spans="2:30" ht="42" customHeight="1" x14ac:dyDescent="0.3">
      <c r="D122" s="191" t="s">
        <v>97</v>
      </c>
      <c r="E122" s="191"/>
      <c r="F122" s="191"/>
      <c r="G122" s="191"/>
      <c r="H122" s="191"/>
      <c r="I122" s="191"/>
      <c r="J122" s="191"/>
      <c r="K122" s="191"/>
      <c r="L122" s="191"/>
    </row>
    <row r="123" spans="2:30" x14ac:dyDescent="0.3">
      <c r="D123" s="4"/>
      <c r="E123" s="4"/>
      <c r="F123" s="4"/>
      <c r="G123" s="4"/>
      <c r="H123" s="4"/>
      <c r="I123" s="4"/>
      <c r="J123" s="4"/>
      <c r="K123" s="4"/>
      <c r="L123" s="4"/>
    </row>
    <row r="124" spans="2:30" x14ac:dyDescent="0.3">
      <c r="D124" s="148"/>
      <c r="E124" s="148"/>
      <c r="F124" s="148"/>
      <c r="G124" s="145" t="s">
        <v>91</v>
      </c>
      <c r="H124" s="145"/>
      <c r="I124" s="148"/>
      <c r="J124" s="148"/>
      <c r="K124" s="22"/>
      <c r="L124" s="22"/>
    </row>
    <row r="125" spans="2:30" x14ac:dyDescent="0.3">
      <c r="D125" s="149" t="s">
        <v>115</v>
      </c>
      <c r="E125" s="148"/>
      <c r="F125" s="148"/>
      <c r="G125" s="148"/>
      <c r="H125" s="148"/>
      <c r="I125" s="148"/>
      <c r="J125" s="148"/>
      <c r="K125" s="148"/>
      <c r="L125" s="148"/>
    </row>
    <row r="126" spans="2:30" ht="33" customHeight="1" x14ac:dyDescent="0.3">
      <c r="D126" s="180" t="s">
        <v>116</v>
      </c>
      <c r="E126" s="180"/>
      <c r="F126" s="180"/>
      <c r="G126" s="180"/>
      <c r="H126" s="180"/>
      <c r="I126" s="180"/>
      <c r="J126" s="180"/>
      <c r="K126" s="180"/>
      <c r="L126" s="180"/>
    </row>
    <row r="127" spans="2:30" x14ac:dyDescent="0.3">
      <c r="D127" s="181" t="s">
        <v>98</v>
      </c>
      <c r="E127" s="181"/>
      <c r="F127" s="181"/>
      <c r="G127" s="181"/>
      <c r="H127" s="181"/>
      <c r="I127" s="181"/>
      <c r="J127" s="181"/>
      <c r="K127" s="181"/>
      <c r="L127" s="181"/>
    </row>
  </sheetData>
  <sheetProtection algorithmName="SHA-512" hashValue="m+8KyfIrC1pCMAEsL6k/KeVDJnu3UKvOCXIc1E7mLZ3ASJT76kO0vFAuVlI7c6wwa+qrOz5pjAdhVZvvSgXpQw==" saltValue="2K+rzTbwSwaktBHWaZCvBw==" spinCount="100000" sheet="1" objects="1" scenarios="1"/>
  <mergeCells count="25">
    <mergeCell ref="B4:B5"/>
    <mergeCell ref="C4:C5"/>
    <mergeCell ref="D4:D5"/>
    <mergeCell ref="E4:E5"/>
    <mergeCell ref="A1:E1"/>
    <mergeCell ref="AA4:AD4"/>
    <mergeCell ref="H4:H5"/>
    <mergeCell ref="I4:I5"/>
    <mergeCell ref="J4:J5"/>
    <mergeCell ref="K4:L5"/>
    <mergeCell ref="N4:O5"/>
    <mergeCell ref="P4:P5"/>
    <mergeCell ref="D126:L126"/>
    <mergeCell ref="D127:L127"/>
    <mergeCell ref="Q4:R5"/>
    <mergeCell ref="S4:S5"/>
    <mergeCell ref="T4:Z4"/>
    <mergeCell ref="D117:L117"/>
    <mergeCell ref="D118:L118"/>
    <mergeCell ref="G4:G5"/>
    <mergeCell ref="D119:L119"/>
    <mergeCell ref="D120:L120"/>
    <mergeCell ref="D121:L121"/>
    <mergeCell ref="D122:L122"/>
    <mergeCell ref="F4:F5"/>
  </mergeCells>
  <pageMargins left="0.25" right="0.25" top="0.75" bottom="0.75" header="0.3" footer="0.3"/>
  <pageSetup paperSize="17" scale="6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00A18-059C-4FD7-8C7F-D49DB4FA9ED8}">
  <sheetPr>
    <pageSetUpPr fitToPage="1"/>
  </sheetPr>
  <dimension ref="A1:AE127"/>
  <sheetViews>
    <sheetView zoomScale="90" zoomScaleNormal="90" workbookViewId="0">
      <selection activeCell="F1" sqref="F1"/>
    </sheetView>
  </sheetViews>
  <sheetFormatPr defaultColWidth="9.33203125" defaultRowHeight="16.2" x14ac:dyDescent="0.3"/>
  <cols>
    <col min="1" max="1" width="1.33203125" style="30" customWidth="1"/>
    <col min="2" max="2" width="8.33203125" style="143" customWidth="1"/>
    <col min="3" max="3" width="9.6640625" style="3" customWidth="1"/>
    <col min="4" max="4" width="53.33203125" style="30" customWidth="1"/>
    <col min="5" max="5" width="12.33203125" style="30" customWidth="1"/>
    <col min="6" max="6" width="11.44140625" style="30" customWidth="1"/>
    <col min="7" max="7" width="12" style="30" customWidth="1"/>
    <col min="8" max="8" width="14.6640625" style="30" customWidth="1"/>
    <col min="9" max="9" width="12.6640625" style="30" customWidth="1"/>
    <col min="10" max="10" width="3" style="30" customWidth="1"/>
    <col min="11" max="11" width="12.6640625" style="45" customWidth="1"/>
    <col min="12" max="12" width="7.44140625" style="45" customWidth="1"/>
    <col min="13" max="13" width="3" style="46" customWidth="1"/>
    <col min="14" max="14" width="12.6640625" style="45" customWidth="1"/>
    <col min="15" max="15" width="7.6640625" style="45" customWidth="1"/>
    <col min="16" max="16" width="3" style="47" customWidth="1"/>
    <col min="17" max="17" width="12.6640625" style="45" customWidth="1"/>
    <col min="18" max="18" width="7.44140625" style="45" customWidth="1"/>
    <col min="19" max="19" width="3" style="48" customWidth="1"/>
    <col min="20" max="20" width="12.6640625" style="30" customWidth="1"/>
    <col min="21" max="21" width="12.6640625" style="49" customWidth="1"/>
    <col min="22" max="22" width="12.6640625" style="30" customWidth="1"/>
    <col min="23" max="23" width="12.6640625" style="49" customWidth="1"/>
    <col min="24" max="24" width="12.6640625" style="30" customWidth="1"/>
    <col min="25" max="25" width="12.6640625" style="49" customWidth="1"/>
    <col min="26" max="29" width="12.6640625" style="30" customWidth="1"/>
    <col min="30" max="30" width="12.6640625" style="50" customWidth="1"/>
    <col min="31" max="33" width="9.5546875" style="30" customWidth="1"/>
    <col min="34" max="16384" width="9.33203125" style="30"/>
  </cols>
  <sheetData>
    <row r="1" spans="1:31" s="92" customFormat="1" ht="60" customHeight="1" thickBot="1" x14ac:dyDescent="0.35">
      <c r="A1" s="207"/>
      <c r="B1" s="208"/>
      <c r="C1" s="208"/>
      <c r="D1" s="208"/>
      <c r="E1" s="209"/>
      <c r="F1" s="2"/>
      <c r="G1" s="90"/>
      <c r="H1" s="90"/>
      <c r="I1" s="91"/>
      <c r="K1" s="90"/>
      <c r="L1" s="93"/>
      <c r="M1" s="94"/>
      <c r="N1" s="91"/>
      <c r="O1" s="95"/>
      <c r="P1" s="96"/>
      <c r="Q1" s="93"/>
      <c r="R1" s="93"/>
      <c r="S1" s="97"/>
      <c r="T1" s="29"/>
      <c r="U1" s="98"/>
      <c r="V1" s="99"/>
      <c r="W1" s="98"/>
      <c r="X1" s="29"/>
      <c r="Y1" s="98"/>
      <c r="Z1" s="29"/>
      <c r="AA1" s="29"/>
      <c r="AB1" s="29"/>
      <c r="AC1" s="29"/>
      <c r="AD1" s="100"/>
    </row>
    <row r="2" spans="1:31" s="92" customFormat="1" ht="23.25" customHeight="1" x14ac:dyDescent="0.35">
      <c r="A2" s="101"/>
      <c r="B2" s="102" t="s">
        <v>157</v>
      </c>
      <c r="C2" s="19"/>
      <c r="D2" s="101"/>
      <c r="E2" s="103"/>
      <c r="F2" s="91"/>
      <c r="G2" s="91"/>
      <c r="H2" s="91"/>
      <c r="I2" s="91"/>
      <c r="K2" s="93"/>
      <c r="L2" s="93"/>
      <c r="M2" s="94"/>
      <c r="N2" s="93"/>
      <c r="O2" s="93"/>
      <c r="P2" s="96"/>
      <c r="Q2" s="93"/>
      <c r="R2" s="93"/>
      <c r="S2" s="97"/>
      <c r="U2" s="104"/>
      <c r="W2" s="104"/>
      <c r="X2" s="105"/>
      <c r="Y2" s="104"/>
      <c r="AA2" s="106"/>
      <c r="AB2" s="106"/>
      <c r="AD2" s="100"/>
    </row>
    <row r="3" spans="1:31" ht="7.2" customHeight="1" thickBot="1" x14ac:dyDescent="0.35">
      <c r="A3" s="107"/>
      <c r="B3" s="107"/>
      <c r="C3" s="20"/>
      <c r="D3" s="107"/>
      <c r="E3" s="107"/>
    </row>
    <row r="4" spans="1:31" s="25" customFormat="1" ht="21.6" customHeight="1" x14ac:dyDescent="0.3">
      <c r="A4" s="22"/>
      <c r="B4" s="205" t="s">
        <v>0</v>
      </c>
      <c r="C4" s="192" t="s">
        <v>1</v>
      </c>
      <c r="D4" s="192" t="s">
        <v>2</v>
      </c>
      <c r="E4" s="192" t="s">
        <v>99</v>
      </c>
      <c r="F4" s="192" t="s">
        <v>3</v>
      </c>
      <c r="G4" s="192" t="s">
        <v>4</v>
      </c>
      <c r="H4" s="192" t="s">
        <v>5</v>
      </c>
      <c r="I4" s="192" t="s">
        <v>6</v>
      </c>
      <c r="J4" s="195"/>
      <c r="K4" s="197" t="s">
        <v>7</v>
      </c>
      <c r="L4" s="197"/>
      <c r="M4" s="108"/>
      <c r="N4" s="199" t="s">
        <v>8</v>
      </c>
      <c r="O4" s="200"/>
      <c r="P4" s="203"/>
      <c r="Q4" s="182" t="s">
        <v>9</v>
      </c>
      <c r="R4" s="183"/>
      <c r="S4" s="186"/>
      <c r="T4" s="188" t="s">
        <v>113</v>
      </c>
      <c r="U4" s="189"/>
      <c r="V4" s="189"/>
      <c r="W4" s="189"/>
      <c r="X4" s="189"/>
      <c r="Y4" s="189"/>
      <c r="Z4" s="190"/>
      <c r="AA4" s="188" t="s">
        <v>114</v>
      </c>
      <c r="AB4" s="189"/>
      <c r="AC4" s="189"/>
      <c r="AD4" s="194"/>
    </row>
    <row r="5" spans="1:31" s="25" customFormat="1" ht="92.25" customHeight="1" x14ac:dyDescent="0.3">
      <c r="A5" s="22"/>
      <c r="B5" s="206"/>
      <c r="C5" s="193"/>
      <c r="D5" s="193"/>
      <c r="E5" s="193"/>
      <c r="F5" s="193"/>
      <c r="G5" s="193"/>
      <c r="H5" s="193"/>
      <c r="I5" s="193"/>
      <c r="J5" s="196"/>
      <c r="K5" s="198"/>
      <c r="L5" s="198"/>
      <c r="M5" s="109"/>
      <c r="N5" s="201"/>
      <c r="O5" s="202"/>
      <c r="P5" s="204"/>
      <c r="Q5" s="184"/>
      <c r="R5" s="185"/>
      <c r="S5" s="187"/>
      <c r="T5" s="110" t="s">
        <v>10</v>
      </c>
      <c r="U5" s="111" t="s">
        <v>11</v>
      </c>
      <c r="V5" s="110" t="s">
        <v>92</v>
      </c>
      <c r="W5" s="111" t="s">
        <v>12</v>
      </c>
      <c r="X5" s="110" t="s">
        <v>13</v>
      </c>
      <c r="Y5" s="111" t="s">
        <v>14</v>
      </c>
      <c r="Z5" s="112" t="s">
        <v>93</v>
      </c>
      <c r="AA5" s="110" t="s">
        <v>15</v>
      </c>
      <c r="AB5" s="110" t="s">
        <v>16</v>
      </c>
      <c r="AC5" s="110" t="s">
        <v>17</v>
      </c>
      <c r="AD5" s="113" t="s">
        <v>18</v>
      </c>
    </row>
    <row r="6" spans="1:31" s="25" customFormat="1" ht="20.85" customHeight="1" thickBot="1" x14ac:dyDescent="0.35">
      <c r="A6" s="22"/>
      <c r="B6" s="69"/>
      <c r="C6" s="68"/>
      <c r="D6" s="68"/>
      <c r="E6" s="68"/>
      <c r="F6" s="68"/>
      <c r="G6" s="68"/>
      <c r="H6" s="68"/>
      <c r="I6" s="68"/>
      <c r="J6" s="67"/>
      <c r="K6" s="34" t="s">
        <v>19</v>
      </c>
      <c r="L6" s="34" t="s">
        <v>20</v>
      </c>
      <c r="M6" s="35"/>
      <c r="N6" s="34" t="s">
        <v>19</v>
      </c>
      <c r="O6" s="34" t="s">
        <v>21</v>
      </c>
      <c r="P6" s="36"/>
      <c r="Q6" s="34" t="s">
        <v>19</v>
      </c>
      <c r="R6" s="34" t="s">
        <v>21</v>
      </c>
      <c r="S6" s="37"/>
      <c r="T6" s="38" t="s">
        <v>22</v>
      </c>
      <c r="U6" s="39" t="s">
        <v>22</v>
      </c>
      <c r="V6" s="38" t="s">
        <v>22</v>
      </c>
      <c r="W6" s="39" t="s">
        <v>22</v>
      </c>
      <c r="X6" s="38" t="s">
        <v>22</v>
      </c>
      <c r="Y6" s="39" t="s">
        <v>22</v>
      </c>
      <c r="Z6" s="31" t="s">
        <v>22</v>
      </c>
      <c r="AA6" s="38" t="s">
        <v>22</v>
      </c>
      <c r="AB6" s="38" t="s">
        <v>22</v>
      </c>
      <c r="AC6" s="38" t="s">
        <v>22</v>
      </c>
      <c r="AD6" s="40" t="s">
        <v>22</v>
      </c>
    </row>
    <row r="7" spans="1:31" s="25" customFormat="1" ht="20.100000000000001" customHeight="1" x14ac:dyDescent="0.3">
      <c r="A7" s="22"/>
      <c r="B7" s="57">
        <v>630</v>
      </c>
      <c r="C7" s="58">
        <v>9</v>
      </c>
      <c r="D7" s="59" t="s">
        <v>62</v>
      </c>
      <c r="E7" s="60">
        <v>3565</v>
      </c>
      <c r="F7" s="60">
        <v>0</v>
      </c>
      <c r="G7" s="60">
        <v>2590</v>
      </c>
      <c r="H7" s="60">
        <v>1898</v>
      </c>
      <c r="I7" s="60">
        <v>2977</v>
      </c>
      <c r="J7" s="61"/>
      <c r="K7" s="62">
        <v>3535.0728965128028</v>
      </c>
      <c r="L7" s="63">
        <f t="shared" ref="L7:L38" si="0">K7*1000/I7</f>
        <v>1187.4615036992955</v>
      </c>
      <c r="M7" s="61"/>
      <c r="N7" s="62">
        <v>2792.9563172102426</v>
      </c>
      <c r="O7" s="63">
        <f t="shared" ref="O7:O38" si="1">N7*1000/I7</f>
        <v>938.17813812907036</v>
      </c>
      <c r="P7" s="61">
        <v>6</v>
      </c>
      <c r="Q7" s="62">
        <v>742.11657930256058</v>
      </c>
      <c r="R7" s="63">
        <f t="shared" ref="R7:R38" si="2">Q7*1000/I7</f>
        <v>249.28336557022524</v>
      </c>
      <c r="S7" s="61">
        <v>2</v>
      </c>
      <c r="T7" s="64">
        <v>3.7451355524414434E-3</v>
      </c>
      <c r="U7" s="64">
        <v>1.8976308248508269E-4</v>
      </c>
      <c r="V7" s="64">
        <v>0.85022812042113505</v>
      </c>
      <c r="W7" s="64">
        <v>0.14583698094393829</v>
      </c>
      <c r="X7" s="64">
        <v>0</v>
      </c>
      <c r="Y7" s="64">
        <v>0</v>
      </c>
      <c r="Z7" s="65">
        <f t="shared" ref="Z7:Z38" si="3">N7/K7</f>
        <v>0.79007036034967593</v>
      </c>
      <c r="AA7" s="64">
        <v>0</v>
      </c>
      <c r="AB7" s="64">
        <v>1.2935972955922985E-2</v>
      </c>
      <c r="AC7" s="64">
        <v>0.98706402704407703</v>
      </c>
      <c r="AD7" s="66">
        <f t="shared" ref="AD7:AD38" si="4">Q7/K7</f>
        <v>0.20992963965032421</v>
      </c>
      <c r="AE7" s="56"/>
    </row>
    <row r="8" spans="1:31" s="25" customFormat="1" ht="20.100000000000001" customHeight="1" x14ac:dyDescent="0.3">
      <c r="A8" s="22"/>
      <c r="B8" s="57">
        <v>97</v>
      </c>
      <c r="C8" s="58">
        <v>1</v>
      </c>
      <c r="D8" s="59" t="s">
        <v>88</v>
      </c>
      <c r="E8" s="60">
        <v>325834</v>
      </c>
      <c r="F8" s="60">
        <v>56737</v>
      </c>
      <c r="G8" s="60">
        <v>1715</v>
      </c>
      <c r="H8" s="60">
        <v>1202535</v>
      </c>
      <c r="I8" s="60">
        <v>1203250</v>
      </c>
      <c r="J8" s="61"/>
      <c r="K8" s="62">
        <v>380197.12</v>
      </c>
      <c r="L8" s="63">
        <f t="shared" si="0"/>
        <v>315.97516725535007</v>
      </c>
      <c r="M8" s="61"/>
      <c r="N8" s="62">
        <v>252235.77</v>
      </c>
      <c r="O8" s="63">
        <f t="shared" si="1"/>
        <v>209.62873052150425</v>
      </c>
      <c r="P8" s="61"/>
      <c r="Q8" s="62">
        <v>127961.35</v>
      </c>
      <c r="R8" s="63">
        <f t="shared" si="2"/>
        <v>106.34643673384583</v>
      </c>
      <c r="S8" s="61"/>
      <c r="T8" s="64">
        <v>2.6268954637163479E-2</v>
      </c>
      <c r="U8" s="64">
        <v>0</v>
      </c>
      <c r="V8" s="64">
        <v>6.586861173575817E-2</v>
      </c>
      <c r="W8" s="64">
        <v>0.39501796275762158</v>
      </c>
      <c r="X8" s="64">
        <v>0.50797283826952855</v>
      </c>
      <c r="Y8" s="64">
        <v>4.8716325999282337E-3</v>
      </c>
      <c r="Z8" s="65">
        <f t="shared" si="3"/>
        <v>0.66343419434634332</v>
      </c>
      <c r="AA8" s="64">
        <v>0.48565484812406245</v>
      </c>
      <c r="AB8" s="64">
        <v>8.3501776122243152E-4</v>
      </c>
      <c r="AC8" s="64">
        <v>0.51351013411471502</v>
      </c>
      <c r="AD8" s="66">
        <f t="shared" si="4"/>
        <v>0.33656580565365674</v>
      </c>
      <c r="AE8" s="56"/>
    </row>
    <row r="9" spans="1:31" s="25" customFormat="1" ht="20.100000000000001" customHeight="1" x14ac:dyDescent="0.3">
      <c r="A9" s="22"/>
      <c r="B9" s="57">
        <v>56</v>
      </c>
      <c r="C9" s="58">
        <v>5</v>
      </c>
      <c r="D9" s="59" t="s">
        <v>66</v>
      </c>
      <c r="E9" s="60">
        <v>12004</v>
      </c>
      <c r="F9" s="60">
        <v>1864</v>
      </c>
      <c r="G9" s="60">
        <v>53</v>
      </c>
      <c r="H9" s="60">
        <v>32456</v>
      </c>
      <c r="I9" s="60">
        <v>32478</v>
      </c>
      <c r="J9" s="61"/>
      <c r="K9" s="62">
        <v>14510.21</v>
      </c>
      <c r="L9" s="63">
        <f t="shared" si="0"/>
        <v>446.77042921362153</v>
      </c>
      <c r="M9" s="61"/>
      <c r="N9" s="62">
        <v>9310.7199999999993</v>
      </c>
      <c r="O9" s="63">
        <f t="shared" si="1"/>
        <v>286.67775109304762</v>
      </c>
      <c r="P9" s="61"/>
      <c r="Q9" s="62">
        <v>5199.4900000000007</v>
      </c>
      <c r="R9" s="63">
        <f t="shared" si="2"/>
        <v>160.09267812057396</v>
      </c>
      <c r="S9" s="61"/>
      <c r="T9" s="64">
        <v>1.9206892700027497E-2</v>
      </c>
      <c r="U9" s="64">
        <v>1.6969686554852903E-4</v>
      </c>
      <c r="V9" s="64">
        <v>0.13783144590321694</v>
      </c>
      <c r="W9" s="64">
        <v>0.36806498315919717</v>
      </c>
      <c r="X9" s="64">
        <v>0.46614332726147928</v>
      </c>
      <c r="Y9" s="64">
        <v>8.5836541105306571E-3</v>
      </c>
      <c r="Z9" s="65">
        <f t="shared" si="3"/>
        <v>0.64166679875756449</v>
      </c>
      <c r="AA9" s="64">
        <v>0</v>
      </c>
      <c r="AB9" s="64">
        <v>2.7329603480341341E-3</v>
      </c>
      <c r="AC9" s="64">
        <v>0.99726703965196584</v>
      </c>
      <c r="AD9" s="66">
        <f t="shared" si="4"/>
        <v>0.35833320124243556</v>
      </c>
      <c r="AE9" s="56"/>
    </row>
    <row r="10" spans="1:31" s="25" customFormat="1" ht="20.100000000000001" customHeight="1" x14ac:dyDescent="0.3">
      <c r="A10" s="22"/>
      <c r="B10" s="57">
        <v>6</v>
      </c>
      <c r="C10" s="58">
        <v>2</v>
      </c>
      <c r="D10" s="59" t="s">
        <v>38</v>
      </c>
      <c r="E10" s="60">
        <v>211935</v>
      </c>
      <c r="F10" s="60">
        <v>25146</v>
      </c>
      <c r="G10" s="60">
        <v>0</v>
      </c>
      <c r="H10" s="60">
        <v>678985</v>
      </c>
      <c r="I10" s="60">
        <v>678985</v>
      </c>
      <c r="J10" s="61"/>
      <c r="K10" s="62">
        <v>253362.25</v>
      </c>
      <c r="L10" s="63">
        <f t="shared" si="0"/>
        <v>373.14852316325101</v>
      </c>
      <c r="M10" s="61"/>
      <c r="N10" s="62">
        <v>160822.79999999999</v>
      </c>
      <c r="O10" s="63">
        <f t="shared" si="1"/>
        <v>236.85766254040959</v>
      </c>
      <c r="P10" s="61"/>
      <c r="Q10" s="62">
        <v>92539.45</v>
      </c>
      <c r="R10" s="63">
        <f t="shared" si="2"/>
        <v>136.29086062284145</v>
      </c>
      <c r="S10" s="61"/>
      <c r="T10" s="64">
        <v>2.3262932867727713E-2</v>
      </c>
      <c r="U10" s="64">
        <v>4.4769771450316749E-2</v>
      </c>
      <c r="V10" s="64">
        <v>8.4021792929858216E-2</v>
      </c>
      <c r="W10" s="64">
        <v>0.50242981716522783</v>
      </c>
      <c r="X10" s="64">
        <v>0.33746384219153008</v>
      </c>
      <c r="Y10" s="64">
        <v>8.0518433953394673E-3</v>
      </c>
      <c r="Z10" s="65">
        <f t="shared" si="3"/>
        <v>0.63475438823265895</v>
      </c>
      <c r="AA10" s="64">
        <v>0.66060042500792904</v>
      </c>
      <c r="AB10" s="64">
        <v>0</v>
      </c>
      <c r="AC10" s="64">
        <v>0.33939957499207096</v>
      </c>
      <c r="AD10" s="66">
        <f t="shared" si="4"/>
        <v>0.36524561176734099</v>
      </c>
      <c r="AE10" s="56"/>
    </row>
    <row r="11" spans="1:31" s="25" customFormat="1" ht="20.100000000000001" customHeight="1" x14ac:dyDescent="0.3">
      <c r="A11" s="22"/>
      <c r="B11" s="57">
        <v>324</v>
      </c>
      <c r="C11" s="58">
        <v>4</v>
      </c>
      <c r="D11" s="59" t="s">
        <v>53</v>
      </c>
      <c r="E11" s="60">
        <v>47180</v>
      </c>
      <c r="F11" s="60">
        <v>8853</v>
      </c>
      <c r="G11" s="60">
        <v>0</v>
      </c>
      <c r="H11" s="60">
        <v>124760</v>
      </c>
      <c r="I11" s="60">
        <v>124760</v>
      </c>
      <c r="J11" s="61"/>
      <c r="K11" s="62">
        <v>43684.38</v>
      </c>
      <c r="L11" s="63">
        <f t="shared" si="0"/>
        <v>350.14732285989101</v>
      </c>
      <c r="M11" s="61"/>
      <c r="N11" s="62">
        <v>26930</v>
      </c>
      <c r="O11" s="63">
        <f t="shared" si="1"/>
        <v>215.85444052580957</v>
      </c>
      <c r="P11" s="61"/>
      <c r="Q11" s="62">
        <v>16754.38</v>
      </c>
      <c r="R11" s="63">
        <f t="shared" si="2"/>
        <v>134.29288233408144</v>
      </c>
      <c r="S11" s="61"/>
      <c r="T11" s="64">
        <v>2.5526550315633122E-2</v>
      </c>
      <c r="U11" s="64">
        <v>0</v>
      </c>
      <c r="V11" s="64">
        <v>0.1216060155959896</v>
      </c>
      <c r="W11" s="64">
        <v>0.30864983290011144</v>
      </c>
      <c r="X11" s="64">
        <v>0.53449832900111405</v>
      </c>
      <c r="Y11" s="64">
        <v>9.7192721871518749E-3</v>
      </c>
      <c r="Z11" s="65">
        <f t="shared" si="3"/>
        <v>0.61646748792131201</v>
      </c>
      <c r="AA11" s="64">
        <v>0</v>
      </c>
      <c r="AB11" s="64">
        <v>1.1895396905167485E-3</v>
      </c>
      <c r="AC11" s="64">
        <v>0.99881046030948328</v>
      </c>
      <c r="AD11" s="66">
        <f t="shared" si="4"/>
        <v>0.3835325120786881</v>
      </c>
      <c r="AE11" s="56"/>
    </row>
    <row r="12" spans="1:31" s="25" customFormat="1" ht="20.100000000000001" customHeight="1" x14ac:dyDescent="0.3">
      <c r="A12" s="22"/>
      <c r="B12" s="57">
        <v>53</v>
      </c>
      <c r="C12" s="58">
        <v>2</v>
      </c>
      <c r="D12" s="59" t="s">
        <v>86</v>
      </c>
      <c r="E12" s="60">
        <v>149660</v>
      </c>
      <c r="F12" s="60">
        <v>69260</v>
      </c>
      <c r="G12" s="60">
        <v>0</v>
      </c>
      <c r="H12" s="60">
        <v>617870</v>
      </c>
      <c r="I12" s="60">
        <v>617870</v>
      </c>
      <c r="J12" s="61"/>
      <c r="K12" s="62">
        <v>204772.11</v>
      </c>
      <c r="L12" s="63">
        <f t="shared" si="0"/>
        <v>331.41617168660076</v>
      </c>
      <c r="M12" s="61"/>
      <c r="N12" s="62">
        <v>124884.69</v>
      </c>
      <c r="O12" s="63">
        <f t="shared" si="1"/>
        <v>202.12130383413987</v>
      </c>
      <c r="P12" s="61"/>
      <c r="Q12" s="62">
        <v>79887.42</v>
      </c>
      <c r="R12" s="63">
        <f t="shared" si="2"/>
        <v>129.29486785246087</v>
      </c>
      <c r="S12" s="61">
        <v>1</v>
      </c>
      <c r="T12" s="64">
        <v>2.7260827568215126E-2</v>
      </c>
      <c r="U12" s="64">
        <v>0</v>
      </c>
      <c r="V12" s="64">
        <v>0.10966820672734183</v>
      </c>
      <c r="W12" s="64">
        <v>0.33473822932178476</v>
      </c>
      <c r="X12" s="64">
        <v>0.52361302254103359</v>
      </c>
      <c r="Y12" s="64">
        <v>4.7197138416246211E-3</v>
      </c>
      <c r="Z12" s="65">
        <f t="shared" si="3"/>
        <v>0.6098715787027833</v>
      </c>
      <c r="AA12" s="64">
        <v>0</v>
      </c>
      <c r="AB12" s="64">
        <v>9.1929367602558703E-4</v>
      </c>
      <c r="AC12" s="64">
        <v>0.99908070632397439</v>
      </c>
      <c r="AD12" s="66">
        <f t="shared" si="4"/>
        <v>0.3901284212972167</v>
      </c>
      <c r="AE12" s="56"/>
    </row>
    <row r="13" spans="1:31" s="25" customFormat="1" ht="20.100000000000001" customHeight="1" x14ac:dyDescent="0.3">
      <c r="A13" s="22"/>
      <c r="B13" s="57">
        <v>335</v>
      </c>
      <c r="C13" s="58">
        <v>2</v>
      </c>
      <c r="D13" s="59" t="s">
        <v>75</v>
      </c>
      <c r="E13" s="60">
        <v>141956</v>
      </c>
      <c r="F13" s="60">
        <v>6867</v>
      </c>
      <c r="G13" s="60">
        <v>9460</v>
      </c>
      <c r="H13" s="60">
        <v>327410</v>
      </c>
      <c r="I13" s="60">
        <v>331352</v>
      </c>
      <c r="J13" s="61"/>
      <c r="K13" s="62">
        <v>156697.49</v>
      </c>
      <c r="L13" s="63">
        <f t="shared" si="0"/>
        <v>472.90340785629786</v>
      </c>
      <c r="M13" s="61"/>
      <c r="N13" s="62">
        <v>95135.24</v>
      </c>
      <c r="O13" s="63">
        <f t="shared" si="1"/>
        <v>287.11231560394987</v>
      </c>
      <c r="P13" s="61"/>
      <c r="Q13" s="62">
        <v>61562.249999999993</v>
      </c>
      <c r="R13" s="63">
        <f t="shared" si="2"/>
        <v>185.79109225234794</v>
      </c>
      <c r="S13" s="61"/>
      <c r="T13" s="64">
        <v>1.8962794438737947E-2</v>
      </c>
      <c r="U13" s="64">
        <v>2.231875380773728E-3</v>
      </c>
      <c r="V13" s="64">
        <v>5.6782008433467979E-2</v>
      </c>
      <c r="W13" s="64">
        <v>0.55072011170624047</v>
      </c>
      <c r="X13" s="64">
        <v>0.36249122827671432</v>
      </c>
      <c r="Y13" s="64">
        <v>8.8119817640655556E-3</v>
      </c>
      <c r="Z13" s="65">
        <f t="shared" si="3"/>
        <v>0.60712676380457664</v>
      </c>
      <c r="AA13" s="64">
        <v>2.5179229154230071E-2</v>
      </c>
      <c r="AB13" s="64">
        <v>1.3532643787385942E-3</v>
      </c>
      <c r="AC13" s="64">
        <v>0.9734675064670314</v>
      </c>
      <c r="AD13" s="66">
        <f t="shared" si="4"/>
        <v>0.39287323619542341</v>
      </c>
      <c r="AE13" s="56"/>
    </row>
    <row r="14" spans="1:31" s="25" customFormat="1" ht="20.100000000000001" customHeight="1" x14ac:dyDescent="0.3">
      <c r="A14" s="22"/>
      <c r="B14" s="57">
        <v>527</v>
      </c>
      <c r="C14" s="58">
        <v>9</v>
      </c>
      <c r="D14" s="59" t="s">
        <v>118</v>
      </c>
      <c r="E14" s="60">
        <v>2170</v>
      </c>
      <c r="F14" s="60">
        <v>0</v>
      </c>
      <c r="G14" s="60">
        <v>0</v>
      </c>
      <c r="H14" s="60">
        <v>2518</v>
      </c>
      <c r="I14" s="60">
        <v>2931</v>
      </c>
      <c r="J14" s="61"/>
      <c r="K14" s="62">
        <v>1672.7197373750021</v>
      </c>
      <c r="L14" s="63">
        <f t="shared" si="0"/>
        <v>570.69933039065234</v>
      </c>
      <c r="M14" s="61"/>
      <c r="N14" s="62">
        <v>978.48263428912173</v>
      </c>
      <c r="O14" s="63">
        <f t="shared" si="1"/>
        <v>333.83917921839702</v>
      </c>
      <c r="P14" s="61" t="s">
        <v>122</v>
      </c>
      <c r="Q14" s="62">
        <v>694.23710308588034</v>
      </c>
      <c r="R14" s="63">
        <f t="shared" si="2"/>
        <v>236.86015117225531</v>
      </c>
      <c r="S14" s="61"/>
      <c r="T14" s="64">
        <v>1.417500884936676E-2</v>
      </c>
      <c r="U14" s="64">
        <v>0</v>
      </c>
      <c r="V14" s="64">
        <v>8.4825215176455755E-3</v>
      </c>
      <c r="W14" s="64">
        <v>0.71126482503156874</v>
      </c>
      <c r="X14" s="64">
        <v>0.26607764460141908</v>
      </c>
      <c r="Y14" s="64">
        <v>0</v>
      </c>
      <c r="Z14" s="65">
        <f t="shared" si="3"/>
        <v>0.58496507958030908</v>
      </c>
      <c r="AA14" s="64">
        <v>0</v>
      </c>
      <c r="AB14" s="64">
        <v>0</v>
      </c>
      <c r="AC14" s="64">
        <v>1</v>
      </c>
      <c r="AD14" s="66">
        <f t="shared" si="4"/>
        <v>0.41503492041969098</v>
      </c>
      <c r="AE14" s="56"/>
    </row>
    <row r="15" spans="1:31" s="25" customFormat="1" ht="20.100000000000001" customHeight="1" x14ac:dyDescent="0.3">
      <c r="A15" s="22"/>
      <c r="B15" s="57">
        <v>293</v>
      </c>
      <c r="C15" s="58">
        <v>3</v>
      </c>
      <c r="D15" s="59" t="s">
        <v>69</v>
      </c>
      <c r="E15" s="60">
        <v>27018</v>
      </c>
      <c r="F15" s="60">
        <v>8204</v>
      </c>
      <c r="G15" s="60">
        <v>0</v>
      </c>
      <c r="H15" s="60">
        <v>80661</v>
      </c>
      <c r="I15" s="60">
        <v>80661</v>
      </c>
      <c r="J15" s="61"/>
      <c r="K15" s="62">
        <v>40628.33</v>
      </c>
      <c r="L15" s="63">
        <f t="shared" si="0"/>
        <v>503.69236681915675</v>
      </c>
      <c r="M15" s="61"/>
      <c r="N15" s="62">
        <v>23657.95</v>
      </c>
      <c r="O15" s="63">
        <f t="shared" si="1"/>
        <v>293.30097568837482</v>
      </c>
      <c r="P15" s="61"/>
      <c r="Q15" s="62">
        <v>16970.379999999997</v>
      </c>
      <c r="R15" s="63">
        <f t="shared" si="2"/>
        <v>210.39139113078187</v>
      </c>
      <c r="S15" s="61"/>
      <c r="T15" s="64">
        <v>1.8786074025856001E-2</v>
      </c>
      <c r="U15" s="64">
        <v>1.0947694115508739E-3</v>
      </c>
      <c r="V15" s="64">
        <v>0.10010419330499896</v>
      </c>
      <c r="W15" s="64">
        <v>0.61678209650455762</v>
      </c>
      <c r="X15" s="64">
        <v>0.25561301803410691</v>
      </c>
      <c r="Y15" s="64">
        <v>7.6198487189295776E-3</v>
      </c>
      <c r="Z15" s="65">
        <f t="shared" si="3"/>
        <v>0.58230180763029149</v>
      </c>
      <c r="AA15" s="64">
        <v>0</v>
      </c>
      <c r="AB15" s="64">
        <v>2.9963972521534583E-3</v>
      </c>
      <c r="AC15" s="64">
        <v>0.99700360274784661</v>
      </c>
      <c r="AD15" s="66">
        <f t="shared" si="4"/>
        <v>0.41769819236970845</v>
      </c>
      <c r="AE15" s="56"/>
    </row>
    <row r="16" spans="1:31" s="25" customFormat="1" ht="20.100000000000001" customHeight="1" x14ac:dyDescent="0.3">
      <c r="A16" s="22"/>
      <c r="B16" s="23">
        <v>760</v>
      </c>
      <c r="C16" s="6">
        <v>4</v>
      </c>
      <c r="D16" s="24" t="s">
        <v>135</v>
      </c>
      <c r="E16" s="41">
        <v>22872</v>
      </c>
      <c r="F16" s="41">
        <v>1504</v>
      </c>
      <c r="G16" s="41">
        <v>26</v>
      </c>
      <c r="H16" s="41">
        <v>63250</v>
      </c>
      <c r="I16" s="41">
        <v>63261</v>
      </c>
      <c r="J16" s="26"/>
      <c r="K16" s="62">
        <v>20525.169999999998</v>
      </c>
      <c r="L16" s="42">
        <f t="shared" si="0"/>
        <v>324.45219013294133</v>
      </c>
      <c r="M16" s="26"/>
      <c r="N16" s="62">
        <v>11702.88</v>
      </c>
      <c r="O16" s="42">
        <f t="shared" si="1"/>
        <v>184.99359795134444</v>
      </c>
      <c r="P16" s="26"/>
      <c r="Q16" s="62">
        <v>8822.2900000000009</v>
      </c>
      <c r="R16" s="42">
        <f t="shared" si="2"/>
        <v>139.45859218159688</v>
      </c>
      <c r="S16" s="26"/>
      <c r="T16" s="64">
        <v>2.9779849062794801E-2</v>
      </c>
      <c r="U16" s="64">
        <v>0</v>
      </c>
      <c r="V16" s="64">
        <v>2.7465888738498562E-2</v>
      </c>
      <c r="W16" s="64">
        <v>0.4701159030939393</v>
      </c>
      <c r="X16" s="64">
        <v>0.46605109169708658</v>
      </c>
      <c r="Y16" s="64">
        <v>6.5872674076808448E-3</v>
      </c>
      <c r="Z16" s="32">
        <f t="shared" si="3"/>
        <v>0.57017213499327901</v>
      </c>
      <c r="AA16" s="64">
        <v>0</v>
      </c>
      <c r="AB16" s="64">
        <v>4.6019797580900195E-3</v>
      </c>
      <c r="AC16" s="64">
        <v>0.99539802024190993</v>
      </c>
      <c r="AD16" s="66">
        <f t="shared" si="4"/>
        <v>0.4298278650067211</v>
      </c>
      <c r="AE16" s="56"/>
    </row>
    <row r="17" spans="1:31" s="25" customFormat="1" ht="20.100000000000001" customHeight="1" x14ac:dyDescent="0.3">
      <c r="A17" s="22"/>
      <c r="B17" s="23">
        <v>14</v>
      </c>
      <c r="C17" s="6">
        <v>3</v>
      </c>
      <c r="D17" s="24" t="s">
        <v>25</v>
      </c>
      <c r="E17" s="41">
        <v>44594</v>
      </c>
      <c r="F17" s="41">
        <v>10067</v>
      </c>
      <c r="G17" s="41">
        <v>0</v>
      </c>
      <c r="H17" s="41">
        <v>149964</v>
      </c>
      <c r="I17" s="41">
        <v>149964</v>
      </c>
      <c r="J17" s="26"/>
      <c r="K17" s="62">
        <v>55310.44</v>
      </c>
      <c r="L17" s="42">
        <f t="shared" si="0"/>
        <v>368.82478461497425</v>
      </c>
      <c r="M17" s="26"/>
      <c r="N17" s="62">
        <v>31127.95</v>
      </c>
      <c r="O17" s="42">
        <f t="shared" si="1"/>
        <v>207.56948334266892</v>
      </c>
      <c r="P17" s="26"/>
      <c r="Q17" s="62">
        <v>24182.49</v>
      </c>
      <c r="R17" s="42">
        <f t="shared" si="2"/>
        <v>161.25530127230536</v>
      </c>
      <c r="S17" s="26"/>
      <c r="T17" s="64">
        <v>2.654527522692628E-2</v>
      </c>
      <c r="U17" s="64">
        <v>0</v>
      </c>
      <c r="V17" s="64">
        <v>0.12505320780841656</v>
      </c>
      <c r="W17" s="64">
        <v>0.48194468315452832</v>
      </c>
      <c r="X17" s="64">
        <v>0.36153392690491981</v>
      </c>
      <c r="Y17" s="64">
        <v>4.9229069052089845E-3</v>
      </c>
      <c r="Z17" s="32">
        <f t="shared" si="3"/>
        <v>0.56278615755000316</v>
      </c>
      <c r="AA17" s="64">
        <v>0</v>
      </c>
      <c r="AB17" s="64">
        <v>2.637859045946054E-3</v>
      </c>
      <c r="AC17" s="64">
        <v>0.99736214095405396</v>
      </c>
      <c r="AD17" s="66">
        <f t="shared" si="4"/>
        <v>0.43721384244999678</v>
      </c>
      <c r="AE17" s="56"/>
    </row>
    <row r="18" spans="1:31" s="25" customFormat="1" ht="20.100000000000001" customHeight="1" x14ac:dyDescent="0.3">
      <c r="A18" s="22"/>
      <c r="B18" s="23">
        <v>357</v>
      </c>
      <c r="C18" s="6">
        <v>2</v>
      </c>
      <c r="D18" s="24" t="s">
        <v>59</v>
      </c>
      <c r="E18" s="41">
        <v>169957</v>
      </c>
      <c r="F18" s="41">
        <v>31840</v>
      </c>
      <c r="G18" s="41">
        <v>0</v>
      </c>
      <c r="H18" s="41">
        <v>479183</v>
      </c>
      <c r="I18" s="41">
        <v>479183</v>
      </c>
      <c r="J18" s="26"/>
      <c r="K18" s="62">
        <v>201678.12</v>
      </c>
      <c r="L18" s="42">
        <f t="shared" si="0"/>
        <v>420.87912133777701</v>
      </c>
      <c r="M18" s="26"/>
      <c r="N18" s="62">
        <v>110714.89</v>
      </c>
      <c r="O18" s="42">
        <f t="shared" si="1"/>
        <v>231.04928597216511</v>
      </c>
      <c r="P18" s="26"/>
      <c r="Q18" s="62">
        <v>90963.23000000001</v>
      </c>
      <c r="R18" s="42">
        <f t="shared" si="2"/>
        <v>189.82983536561193</v>
      </c>
      <c r="S18" s="26">
        <v>1</v>
      </c>
      <c r="T18" s="64">
        <v>2.3847740805234059E-2</v>
      </c>
      <c r="U18" s="64">
        <v>1.2626124634184256E-2</v>
      </c>
      <c r="V18" s="64">
        <v>9.6878387360543813E-2</v>
      </c>
      <c r="W18" s="64">
        <v>0.43821323401034862</v>
      </c>
      <c r="X18" s="64">
        <v>0.41918083466460559</v>
      </c>
      <c r="Y18" s="64">
        <v>9.2536785250836636E-3</v>
      </c>
      <c r="Z18" s="32">
        <f t="shared" si="3"/>
        <v>0.54896827677687599</v>
      </c>
      <c r="AA18" s="64">
        <v>0</v>
      </c>
      <c r="AB18" s="64">
        <v>1.506872612153284E-3</v>
      </c>
      <c r="AC18" s="64">
        <v>0.99849312738784668</v>
      </c>
      <c r="AD18" s="66">
        <f t="shared" si="4"/>
        <v>0.45103172322312413</v>
      </c>
      <c r="AE18" s="56"/>
    </row>
    <row r="19" spans="1:31" s="25" customFormat="1" ht="20.100000000000001" customHeight="1" x14ac:dyDescent="0.3">
      <c r="A19" s="22"/>
      <c r="B19" s="23">
        <v>36</v>
      </c>
      <c r="C19" s="6">
        <v>3</v>
      </c>
      <c r="D19" s="24" t="s">
        <v>46</v>
      </c>
      <c r="E19" s="41">
        <v>30859</v>
      </c>
      <c r="F19" s="41">
        <v>26805</v>
      </c>
      <c r="G19" s="41">
        <v>0</v>
      </c>
      <c r="H19" s="41">
        <v>131000</v>
      </c>
      <c r="I19" s="41">
        <v>131000</v>
      </c>
      <c r="J19" s="26"/>
      <c r="K19" s="62">
        <v>57687</v>
      </c>
      <c r="L19" s="42">
        <f t="shared" si="0"/>
        <v>440.35877862595419</v>
      </c>
      <c r="M19" s="26"/>
      <c r="N19" s="62">
        <v>30924.6</v>
      </c>
      <c r="O19" s="42">
        <f t="shared" si="1"/>
        <v>236.06564885496184</v>
      </c>
      <c r="P19" s="26"/>
      <c r="Q19" s="62">
        <v>26762.400000000001</v>
      </c>
      <c r="R19" s="42">
        <f t="shared" si="2"/>
        <v>204.29312977099238</v>
      </c>
      <c r="S19" s="26"/>
      <c r="T19" s="64">
        <v>2.3340964798251231E-2</v>
      </c>
      <c r="U19" s="64">
        <v>0</v>
      </c>
      <c r="V19" s="64">
        <v>9.4420623063839151E-2</v>
      </c>
      <c r="W19" s="64">
        <v>0.31325352631885295</v>
      </c>
      <c r="X19" s="64">
        <v>0.56086837016485258</v>
      </c>
      <c r="Y19" s="64">
        <v>8.1165156542040966E-3</v>
      </c>
      <c r="Z19" s="32">
        <f t="shared" si="3"/>
        <v>0.53607571896614481</v>
      </c>
      <c r="AA19" s="64">
        <v>0</v>
      </c>
      <c r="AB19" s="64">
        <v>0</v>
      </c>
      <c r="AC19" s="64">
        <v>1</v>
      </c>
      <c r="AD19" s="66">
        <f t="shared" si="4"/>
        <v>0.46392428103385513</v>
      </c>
      <c r="AE19" s="56"/>
    </row>
    <row r="20" spans="1:31" s="25" customFormat="1" ht="20.100000000000001" customHeight="1" x14ac:dyDescent="0.3">
      <c r="A20" s="22"/>
      <c r="B20" s="23">
        <v>87</v>
      </c>
      <c r="C20" s="6">
        <v>4</v>
      </c>
      <c r="D20" s="24" t="s">
        <v>71</v>
      </c>
      <c r="E20" s="41">
        <v>75215</v>
      </c>
      <c r="F20" s="41">
        <v>4935</v>
      </c>
      <c r="G20" s="41">
        <v>4361</v>
      </c>
      <c r="H20" s="41">
        <v>168950</v>
      </c>
      <c r="I20" s="41">
        <v>170767</v>
      </c>
      <c r="J20" s="26"/>
      <c r="K20" s="62">
        <v>45532.39</v>
      </c>
      <c r="L20" s="42">
        <f t="shared" si="0"/>
        <v>266.63459567715074</v>
      </c>
      <c r="M20" s="26"/>
      <c r="N20" s="62">
        <v>23752.03</v>
      </c>
      <c r="O20" s="42">
        <f t="shared" si="1"/>
        <v>139.09028090907495</v>
      </c>
      <c r="P20" s="26"/>
      <c r="Q20" s="62">
        <v>21780.36</v>
      </c>
      <c r="R20" s="42">
        <f t="shared" si="2"/>
        <v>127.54431476807579</v>
      </c>
      <c r="S20" s="26"/>
      <c r="T20" s="64">
        <v>3.9192860568128284E-2</v>
      </c>
      <c r="U20" s="64">
        <v>0</v>
      </c>
      <c r="V20" s="64">
        <v>0.13834985893837284</v>
      </c>
      <c r="W20" s="64">
        <v>0.58517103590724673</v>
      </c>
      <c r="X20" s="64">
        <v>0.22687787107038854</v>
      </c>
      <c r="Y20" s="64">
        <v>1.0408373515863698E-2</v>
      </c>
      <c r="Z20" s="32">
        <f t="shared" si="3"/>
        <v>0.52165129043303016</v>
      </c>
      <c r="AA20" s="64">
        <v>0</v>
      </c>
      <c r="AB20" s="64">
        <v>5.4650152706383183E-3</v>
      </c>
      <c r="AC20" s="64">
        <v>0.99453498472936175</v>
      </c>
      <c r="AD20" s="66">
        <f t="shared" si="4"/>
        <v>0.47834870956696984</v>
      </c>
      <c r="AE20" s="56"/>
    </row>
    <row r="21" spans="1:31" s="25" customFormat="1" ht="20.100000000000001" customHeight="1" x14ac:dyDescent="0.3">
      <c r="A21" s="22"/>
      <c r="B21" s="23">
        <v>906</v>
      </c>
      <c r="C21" s="6">
        <v>6</v>
      </c>
      <c r="D21" s="24" t="s">
        <v>112</v>
      </c>
      <c r="E21" s="41">
        <v>2299</v>
      </c>
      <c r="F21" s="41">
        <v>185</v>
      </c>
      <c r="G21" s="41">
        <v>163</v>
      </c>
      <c r="H21" s="41">
        <v>5272</v>
      </c>
      <c r="I21" s="41">
        <v>5340</v>
      </c>
      <c r="J21" s="26"/>
      <c r="K21" s="62">
        <v>2281.41</v>
      </c>
      <c r="L21" s="42">
        <f t="shared" si="0"/>
        <v>427.2303370786517</v>
      </c>
      <c r="M21" s="26"/>
      <c r="N21" s="62">
        <v>1188.47</v>
      </c>
      <c r="O21" s="42">
        <f t="shared" si="1"/>
        <v>222.55992509363296</v>
      </c>
      <c r="P21" s="26"/>
      <c r="Q21" s="62">
        <v>1092.94</v>
      </c>
      <c r="R21" s="42">
        <f t="shared" si="2"/>
        <v>204.67041198501872</v>
      </c>
      <c r="S21" s="26"/>
      <c r="T21" s="64">
        <v>2.4443191666596548E-2</v>
      </c>
      <c r="U21" s="64">
        <v>0</v>
      </c>
      <c r="V21" s="64">
        <v>0.33531347026008235</v>
      </c>
      <c r="W21" s="64">
        <v>0.35904987084234352</v>
      </c>
      <c r="X21" s="64">
        <v>0.27806339242892125</v>
      </c>
      <c r="Y21" s="64">
        <v>3.1300748020564257E-3</v>
      </c>
      <c r="Z21" s="32">
        <f t="shared" si="3"/>
        <v>0.52093661376078837</v>
      </c>
      <c r="AA21" s="64">
        <v>0</v>
      </c>
      <c r="AB21" s="64">
        <v>1.7475799220451258E-3</v>
      </c>
      <c r="AC21" s="64">
        <v>0.99825242007795478</v>
      </c>
      <c r="AD21" s="66">
        <f t="shared" si="4"/>
        <v>0.4790633862392118</v>
      </c>
      <c r="AE21" s="56"/>
    </row>
    <row r="22" spans="1:31" s="25" customFormat="1" ht="20.100000000000001" customHeight="1" x14ac:dyDescent="0.3">
      <c r="A22" s="22"/>
      <c r="B22" s="23">
        <v>162</v>
      </c>
      <c r="C22" s="6">
        <v>7</v>
      </c>
      <c r="D22" s="24" t="s">
        <v>81</v>
      </c>
      <c r="E22" s="41">
        <v>7913</v>
      </c>
      <c r="F22" s="41">
        <v>297</v>
      </c>
      <c r="G22" s="41">
        <v>2926</v>
      </c>
      <c r="H22" s="41">
        <v>7274</v>
      </c>
      <c r="I22" s="41">
        <v>8493</v>
      </c>
      <c r="J22" s="26"/>
      <c r="K22" s="62">
        <v>4128.95</v>
      </c>
      <c r="L22" s="42">
        <f t="shared" si="0"/>
        <v>486.15918992111148</v>
      </c>
      <c r="M22" s="26"/>
      <c r="N22" s="62">
        <v>2147.92</v>
      </c>
      <c r="O22" s="42">
        <f t="shared" si="1"/>
        <v>252.90474508418697</v>
      </c>
      <c r="P22" s="26"/>
      <c r="Q22" s="62">
        <v>1981.03</v>
      </c>
      <c r="R22" s="42">
        <f t="shared" si="2"/>
        <v>233.25444483692453</v>
      </c>
      <c r="S22" s="26">
        <v>1</v>
      </c>
      <c r="T22" s="64">
        <v>1.8659912845916046E-2</v>
      </c>
      <c r="U22" s="64">
        <v>6.918320980297217E-3</v>
      </c>
      <c r="V22" s="64">
        <v>5.3949867779060669E-2</v>
      </c>
      <c r="W22" s="64">
        <v>0.5414959588811501</v>
      </c>
      <c r="X22" s="64">
        <v>0.37118700882714439</v>
      </c>
      <c r="Y22" s="64">
        <v>7.7889306864315248E-3</v>
      </c>
      <c r="Z22" s="32">
        <f t="shared" si="3"/>
        <v>0.52020973855338526</v>
      </c>
      <c r="AA22" s="64">
        <v>0</v>
      </c>
      <c r="AB22" s="64">
        <v>0</v>
      </c>
      <c r="AC22" s="64">
        <v>1</v>
      </c>
      <c r="AD22" s="66">
        <f t="shared" si="4"/>
        <v>0.4797902614466148</v>
      </c>
      <c r="AE22" s="56"/>
    </row>
    <row r="23" spans="1:31" s="25" customFormat="1" ht="20.100000000000001" customHeight="1" x14ac:dyDescent="0.3">
      <c r="A23" s="22"/>
      <c r="B23" s="23">
        <v>20</v>
      </c>
      <c r="C23" s="6">
        <v>1</v>
      </c>
      <c r="D23" s="24" t="s">
        <v>85</v>
      </c>
      <c r="E23" s="41">
        <v>461809</v>
      </c>
      <c r="F23" s="41">
        <v>676943</v>
      </c>
      <c r="G23" s="41">
        <v>0</v>
      </c>
      <c r="H23" s="41">
        <v>2803952</v>
      </c>
      <c r="I23" s="41">
        <v>2803952</v>
      </c>
      <c r="J23" s="26"/>
      <c r="K23" s="62">
        <v>789298.91</v>
      </c>
      <c r="L23" s="42">
        <f t="shared" si="0"/>
        <v>281.49515754905934</v>
      </c>
      <c r="M23" s="26"/>
      <c r="N23" s="62">
        <v>408887.39</v>
      </c>
      <c r="O23" s="42">
        <f t="shared" si="1"/>
        <v>145.82538859438392</v>
      </c>
      <c r="P23" s="26"/>
      <c r="Q23" s="62">
        <v>380411.51999999996</v>
      </c>
      <c r="R23" s="42">
        <f t="shared" si="2"/>
        <v>135.66976895467539</v>
      </c>
      <c r="S23" s="26"/>
      <c r="T23" s="64">
        <v>3.7784926553983481E-2</v>
      </c>
      <c r="U23" s="64">
        <v>0</v>
      </c>
      <c r="V23" s="64">
        <v>8.3487974525210965E-2</v>
      </c>
      <c r="W23" s="64">
        <v>0.31322856398188265</v>
      </c>
      <c r="X23" s="64">
        <v>0.5608214525764661</v>
      </c>
      <c r="Y23" s="64">
        <v>4.6770823624568128E-3</v>
      </c>
      <c r="Z23" s="32">
        <f t="shared" si="3"/>
        <v>0.51803871108855326</v>
      </c>
      <c r="AA23" s="64">
        <v>0</v>
      </c>
      <c r="AB23" s="64">
        <v>3.0388143871142498E-4</v>
      </c>
      <c r="AC23" s="64">
        <v>0.99969611856128859</v>
      </c>
      <c r="AD23" s="66">
        <f t="shared" si="4"/>
        <v>0.48196128891144668</v>
      </c>
      <c r="AE23" s="56"/>
    </row>
    <row r="24" spans="1:31" s="25" customFormat="1" ht="20.100000000000001" customHeight="1" x14ac:dyDescent="0.3">
      <c r="A24" s="22"/>
      <c r="B24" s="23">
        <v>1</v>
      </c>
      <c r="C24" s="6">
        <v>1</v>
      </c>
      <c r="D24" s="24" t="s">
        <v>47</v>
      </c>
      <c r="E24" s="41">
        <v>176069</v>
      </c>
      <c r="F24" s="41">
        <v>46789</v>
      </c>
      <c r="G24" s="41">
        <v>0</v>
      </c>
      <c r="H24" s="41">
        <v>588538</v>
      </c>
      <c r="I24" s="41">
        <v>588538</v>
      </c>
      <c r="J24" s="26"/>
      <c r="K24" s="62">
        <v>209861.69</v>
      </c>
      <c r="L24" s="42">
        <f t="shared" si="0"/>
        <v>356.58137622379525</v>
      </c>
      <c r="M24" s="26"/>
      <c r="N24" s="62">
        <v>108303.37</v>
      </c>
      <c r="O24" s="42">
        <f t="shared" si="1"/>
        <v>184.02103177704754</v>
      </c>
      <c r="P24" s="26"/>
      <c r="Q24" s="62">
        <v>101558.31999999999</v>
      </c>
      <c r="R24" s="42">
        <f t="shared" si="2"/>
        <v>172.56034444674768</v>
      </c>
      <c r="S24" s="26">
        <v>1</v>
      </c>
      <c r="T24" s="64">
        <v>2.9942189241202746E-2</v>
      </c>
      <c r="U24" s="64">
        <v>0</v>
      </c>
      <c r="V24" s="64">
        <v>9.0119448729988741E-2</v>
      </c>
      <c r="W24" s="64">
        <v>0.34793617225391976</v>
      </c>
      <c r="X24" s="64">
        <v>0.52563682921408628</v>
      </c>
      <c r="Y24" s="64">
        <v>6.3653605608024943E-3</v>
      </c>
      <c r="Z24" s="32">
        <f t="shared" si="3"/>
        <v>0.51607022701475436</v>
      </c>
      <c r="AA24" s="64">
        <v>0</v>
      </c>
      <c r="AB24" s="64">
        <v>1.599573525832251E-3</v>
      </c>
      <c r="AC24" s="64">
        <v>0.99840042647416782</v>
      </c>
      <c r="AD24" s="66">
        <f t="shared" si="4"/>
        <v>0.48392977298524564</v>
      </c>
      <c r="AE24" s="56"/>
    </row>
    <row r="25" spans="1:31" s="25" customFormat="1" ht="20.100000000000001" customHeight="1" x14ac:dyDescent="0.3">
      <c r="A25" s="22"/>
      <c r="B25" s="23">
        <v>88</v>
      </c>
      <c r="C25" s="6">
        <v>4</v>
      </c>
      <c r="D25" s="24" t="s">
        <v>70</v>
      </c>
      <c r="E25" s="41">
        <v>34885</v>
      </c>
      <c r="F25" s="41">
        <v>417</v>
      </c>
      <c r="G25" s="41">
        <v>11562</v>
      </c>
      <c r="H25" s="41">
        <v>58330</v>
      </c>
      <c r="I25" s="41">
        <v>63148</v>
      </c>
      <c r="J25" s="26"/>
      <c r="K25" s="62">
        <v>25074.18</v>
      </c>
      <c r="L25" s="42">
        <f t="shared" si="0"/>
        <v>397.07005764236396</v>
      </c>
      <c r="M25" s="26"/>
      <c r="N25" s="62">
        <v>12917.16</v>
      </c>
      <c r="O25" s="42">
        <f t="shared" si="1"/>
        <v>204.55374675365806</v>
      </c>
      <c r="P25" s="26"/>
      <c r="Q25" s="62">
        <v>12157.02</v>
      </c>
      <c r="R25" s="42">
        <f t="shared" si="2"/>
        <v>192.5163108887059</v>
      </c>
      <c r="S25" s="26"/>
      <c r="T25" s="64">
        <v>2.4881630327409428E-2</v>
      </c>
      <c r="U25" s="64">
        <v>1.1314406572342528E-2</v>
      </c>
      <c r="V25" s="64">
        <v>0.1560915866955275</v>
      </c>
      <c r="W25" s="64">
        <v>0.65948242492931874</v>
      </c>
      <c r="X25" s="64">
        <v>0.13506838964602128</v>
      </c>
      <c r="Y25" s="64">
        <v>1.3161561829380452E-2</v>
      </c>
      <c r="Z25" s="32">
        <f t="shared" si="3"/>
        <v>0.51515782370550101</v>
      </c>
      <c r="AA25" s="64">
        <v>0</v>
      </c>
      <c r="AB25" s="64">
        <v>4.9411780189553027E-3</v>
      </c>
      <c r="AC25" s="64">
        <v>0.99505882198104467</v>
      </c>
      <c r="AD25" s="66">
        <f t="shared" si="4"/>
        <v>0.48484217629449899</v>
      </c>
      <c r="AE25" s="56"/>
    </row>
    <row r="26" spans="1:31" s="25" customFormat="1" ht="20.100000000000001" customHeight="1" x14ac:dyDescent="0.3">
      <c r="A26" s="22"/>
      <c r="B26" s="23">
        <v>878</v>
      </c>
      <c r="C26" s="6">
        <v>4</v>
      </c>
      <c r="D26" s="24" t="s">
        <v>152</v>
      </c>
      <c r="E26" s="41">
        <v>44397</v>
      </c>
      <c r="F26" s="41">
        <v>3376</v>
      </c>
      <c r="G26" s="41">
        <v>0</v>
      </c>
      <c r="H26" s="41">
        <v>110862</v>
      </c>
      <c r="I26" s="41">
        <v>110862</v>
      </c>
      <c r="J26" s="26"/>
      <c r="K26" s="62">
        <v>44581.868435118588</v>
      </c>
      <c r="L26" s="42">
        <f t="shared" si="0"/>
        <v>402.13841023180697</v>
      </c>
      <c r="M26" s="26"/>
      <c r="N26" s="62">
        <v>22792.7646698508</v>
      </c>
      <c r="O26" s="42">
        <f t="shared" si="1"/>
        <v>205.59582787475239</v>
      </c>
      <c r="P26" s="26">
        <v>5</v>
      </c>
      <c r="Q26" s="62">
        <v>21789.103765267788</v>
      </c>
      <c r="R26" s="42">
        <f t="shared" si="2"/>
        <v>196.54258235705461</v>
      </c>
      <c r="S26" s="26">
        <v>1</v>
      </c>
      <c r="T26" s="64">
        <v>2.6800171407376647E-2</v>
      </c>
      <c r="U26" s="64">
        <v>0</v>
      </c>
      <c r="V26" s="64">
        <v>8.5415702228313503E-2</v>
      </c>
      <c r="W26" s="64">
        <v>0.44955318709334408</v>
      </c>
      <c r="X26" s="64">
        <v>0.43204739804455078</v>
      </c>
      <c r="Y26" s="64">
        <v>6.1835412264151009E-3</v>
      </c>
      <c r="Z26" s="32">
        <f t="shared" si="3"/>
        <v>0.51125638000170037</v>
      </c>
      <c r="AA26" s="64">
        <v>0</v>
      </c>
      <c r="AB26" s="64">
        <v>1.5172721354743475E-3</v>
      </c>
      <c r="AC26" s="64">
        <v>0.99848272786452563</v>
      </c>
      <c r="AD26" s="66">
        <f t="shared" si="4"/>
        <v>0.48874361999829963</v>
      </c>
      <c r="AE26" s="56"/>
    </row>
    <row r="27" spans="1:31" s="25" customFormat="1" ht="20.100000000000001" customHeight="1" x14ac:dyDescent="0.3">
      <c r="A27" s="22"/>
      <c r="B27" s="23">
        <v>270</v>
      </c>
      <c r="C27" s="6">
        <v>1</v>
      </c>
      <c r="D27" s="24" t="s">
        <v>68</v>
      </c>
      <c r="E27" s="41">
        <v>346952</v>
      </c>
      <c r="F27" s="41">
        <v>105199</v>
      </c>
      <c r="G27" s="41">
        <v>0</v>
      </c>
      <c r="H27" s="41">
        <v>1491980</v>
      </c>
      <c r="I27" s="41">
        <v>1491980</v>
      </c>
      <c r="J27" s="26"/>
      <c r="K27" s="62">
        <v>538641.24</v>
      </c>
      <c r="L27" s="42">
        <f t="shared" si="0"/>
        <v>361.02443732489712</v>
      </c>
      <c r="M27" s="26"/>
      <c r="N27" s="62">
        <v>271330.46000000002</v>
      </c>
      <c r="O27" s="42">
        <f t="shared" si="1"/>
        <v>181.85931446802235</v>
      </c>
      <c r="P27" s="26"/>
      <c r="Q27" s="62">
        <v>267310.78000000003</v>
      </c>
      <c r="R27" s="42">
        <f t="shared" si="2"/>
        <v>179.16512285687477</v>
      </c>
      <c r="S27" s="26"/>
      <c r="T27" s="64">
        <v>3.0298146400518391E-2</v>
      </c>
      <c r="U27" s="64">
        <v>6.1036272890260821E-3</v>
      </c>
      <c r="V27" s="64">
        <v>7.37010138854296E-2</v>
      </c>
      <c r="W27" s="64">
        <v>0.4460024502962181</v>
      </c>
      <c r="X27" s="64">
        <v>0.43900430493502274</v>
      </c>
      <c r="Y27" s="64">
        <v>4.8904571937850253E-3</v>
      </c>
      <c r="Z27" s="32">
        <f t="shared" si="3"/>
        <v>0.50373131474300037</v>
      </c>
      <c r="AA27" s="64">
        <v>-1.8030324104400129E-3</v>
      </c>
      <c r="AB27" s="64">
        <v>1.4000931799308654E-3</v>
      </c>
      <c r="AC27" s="64">
        <v>1.0004029392305089</v>
      </c>
      <c r="AD27" s="66">
        <f t="shared" si="4"/>
        <v>0.49626868525699969</v>
      </c>
      <c r="AE27" s="56"/>
    </row>
    <row r="28" spans="1:31" s="25" customFormat="1" ht="20.100000000000001" customHeight="1" x14ac:dyDescent="0.3">
      <c r="A28" s="22"/>
      <c r="B28" s="23">
        <v>229</v>
      </c>
      <c r="C28" s="6">
        <v>7</v>
      </c>
      <c r="D28" s="24" t="s">
        <v>142</v>
      </c>
      <c r="E28" s="41">
        <v>6076</v>
      </c>
      <c r="F28" s="41">
        <v>0</v>
      </c>
      <c r="G28" s="41">
        <v>190</v>
      </c>
      <c r="H28" s="41">
        <v>14350</v>
      </c>
      <c r="I28" s="41">
        <v>14429</v>
      </c>
      <c r="J28" s="26"/>
      <c r="K28" s="62">
        <v>6129.7968692638251</v>
      </c>
      <c r="L28" s="42">
        <f t="shared" si="0"/>
        <v>424.82478822259515</v>
      </c>
      <c r="M28" s="26"/>
      <c r="N28" s="62">
        <v>3047.8268388742508</v>
      </c>
      <c r="O28" s="42">
        <f t="shared" si="1"/>
        <v>211.2292493502149</v>
      </c>
      <c r="P28" s="26">
        <v>5</v>
      </c>
      <c r="Q28" s="62">
        <v>3081.9700303895738</v>
      </c>
      <c r="R28" s="42">
        <f t="shared" si="2"/>
        <v>213.59553887238019</v>
      </c>
      <c r="S28" s="26">
        <v>3</v>
      </c>
      <c r="T28" s="64">
        <v>2.5943074912092245E-2</v>
      </c>
      <c r="U28" s="64">
        <v>0</v>
      </c>
      <c r="V28" s="64">
        <v>1.9358055138654899E-2</v>
      </c>
      <c r="W28" s="64">
        <v>0.35084670374349919</v>
      </c>
      <c r="X28" s="64">
        <v>0.60385216620575377</v>
      </c>
      <c r="Y28" s="64">
        <v>0</v>
      </c>
      <c r="Z28" s="32">
        <f t="shared" si="3"/>
        <v>0.49721498181395496</v>
      </c>
      <c r="AA28" s="64">
        <v>0</v>
      </c>
      <c r="AB28" s="64">
        <v>0</v>
      </c>
      <c r="AC28" s="64">
        <v>1</v>
      </c>
      <c r="AD28" s="66">
        <f t="shared" si="4"/>
        <v>0.50278501818604493</v>
      </c>
      <c r="AE28" s="56"/>
    </row>
    <row r="29" spans="1:31" s="25" customFormat="1" ht="20.100000000000001" customHeight="1" x14ac:dyDescent="0.3">
      <c r="A29" s="22"/>
      <c r="B29" s="23">
        <v>977</v>
      </c>
      <c r="C29" s="6">
        <v>7</v>
      </c>
      <c r="D29" s="24" t="s">
        <v>138</v>
      </c>
      <c r="E29" s="41">
        <v>311</v>
      </c>
      <c r="F29" s="41">
        <v>0</v>
      </c>
      <c r="G29" s="41">
        <v>15</v>
      </c>
      <c r="H29" s="41">
        <v>325</v>
      </c>
      <c r="I29" s="41">
        <v>331</v>
      </c>
      <c r="J29" s="26"/>
      <c r="K29" s="62">
        <v>184.45000000000002</v>
      </c>
      <c r="L29" s="42">
        <f t="shared" si="0"/>
        <v>557.25075528700916</v>
      </c>
      <c r="M29" s="26"/>
      <c r="N29" s="62">
        <v>85.17</v>
      </c>
      <c r="O29" s="42">
        <f t="shared" si="1"/>
        <v>257.31117824773412</v>
      </c>
      <c r="P29" s="26"/>
      <c r="Q29" s="62">
        <v>99.28</v>
      </c>
      <c r="R29" s="42">
        <f t="shared" si="2"/>
        <v>299.93957703927492</v>
      </c>
      <c r="S29" s="26"/>
      <c r="T29" s="64">
        <v>2.101678994951274E-2</v>
      </c>
      <c r="U29" s="64">
        <v>0</v>
      </c>
      <c r="V29" s="64">
        <v>0</v>
      </c>
      <c r="W29" s="64">
        <v>0.97898321005048716</v>
      </c>
      <c r="X29" s="64">
        <v>0</v>
      </c>
      <c r="Y29" s="64">
        <v>0</v>
      </c>
      <c r="Z29" s="32">
        <f t="shared" si="3"/>
        <v>0.46175115207373268</v>
      </c>
      <c r="AA29" s="64">
        <v>0</v>
      </c>
      <c r="AB29" s="64">
        <v>0</v>
      </c>
      <c r="AC29" s="64">
        <v>1</v>
      </c>
      <c r="AD29" s="66">
        <f t="shared" si="4"/>
        <v>0.53824884792626726</v>
      </c>
      <c r="AE29" s="56"/>
    </row>
    <row r="30" spans="1:31" s="25" customFormat="1" ht="20.100000000000001" customHeight="1" x14ac:dyDescent="0.3">
      <c r="A30" s="22"/>
      <c r="B30" s="23">
        <v>239</v>
      </c>
      <c r="C30" s="6">
        <v>7</v>
      </c>
      <c r="D30" s="24" t="s">
        <v>100</v>
      </c>
      <c r="E30" s="41">
        <v>18181</v>
      </c>
      <c r="F30" s="41">
        <v>1634</v>
      </c>
      <c r="G30" s="41">
        <v>702</v>
      </c>
      <c r="H30" s="41">
        <v>36699</v>
      </c>
      <c r="I30" s="41">
        <v>36992</v>
      </c>
      <c r="J30" s="26"/>
      <c r="K30" s="62">
        <v>19923.795871634815</v>
      </c>
      <c r="L30" s="42">
        <f t="shared" si="0"/>
        <v>538.59742300050857</v>
      </c>
      <c r="M30" s="26"/>
      <c r="N30" s="62">
        <v>9098.7789908895938</v>
      </c>
      <c r="O30" s="42">
        <f t="shared" si="1"/>
        <v>245.96612756513824</v>
      </c>
      <c r="P30" s="26">
        <v>5</v>
      </c>
      <c r="Q30" s="62">
        <v>10825.016880745225</v>
      </c>
      <c r="R30" s="42">
        <f t="shared" si="2"/>
        <v>292.63129543537048</v>
      </c>
      <c r="S30" s="26"/>
      <c r="T30" s="64">
        <v>2.2223861048000882E-2</v>
      </c>
      <c r="U30" s="64">
        <v>0</v>
      </c>
      <c r="V30" s="64">
        <v>5.623172081795743E-2</v>
      </c>
      <c r="W30" s="64">
        <v>0.473232727634262</v>
      </c>
      <c r="X30" s="64">
        <v>0.43468458733306375</v>
      </c>
      <c r="Y30" s="64">
        <v>1.3627103166715934E-2</v>
      </c>
      <c r="Z30" s="32">
        <f t="shared" si="3"/>
        <v>0.45667899076618118</v>
      </c>
      <c r="AA30" s="64">
        <v>0</v>
      </c>
      <c r="AB30" s="64">
        <v>1.8651241122692886E-3</v>
      </c>
      <c r="AC30" s="64">
        <v>0.99813487588773064</v>
      </c>
      <c r="AD30" s="66">
        <f t="shared" si="4"/>
        <v>0.54332100923381899</v>
      </c>
      <c r="AE30" s="56"/>
    </row>
    <row r="31" spans="1:31" s="25" customFormat="1" ht="20.100000000000001" customHeight="1" x14ac:dyDescent="0.3">
      <c r="A31" s="22"/>
      <c r="B31" s="23">
        <v>89</v>
      </c>
      <c r="C31" s="6">
        <v>4</v>
      </c>
      <c r="D31" s="24" t="s">
        <v>117</v>
      </c>
      <c r="E31" s="41">
        <v>45755</v>
      </c>
      <c r="F31" s="41">
        <v>3979</v>
      </c>
      <c r="G31" s="41">
        <v>23195</v>
      </c>
      <c r="H31" s="41">
        <v>62632</v>
      </c>
      <c r="I31" s="41">
        <v>72297</v>
      </c>
      <c r="J31" s="26"/>
      <c r="K31" s="62">
        <v>26584.66</v>
      </c>
      <c r="L31" s="42">
        <f t="shared" si="0"/>
        <v>367.71456630288947</v>
      </c>
      <c r="M31" s="26"/>
      <c r="N31" s="62">
        <v>12052.37</v>
      </c>
      <c r="O31" s="42">
        <f t="shared" si="1"/>
        <v>166.70636402616984</v>
      </c>
      <c r="P31" s="26"/>
      <c r="Q31" s="62">
        <v>14532.289999999999</v>
      </c>
      <c r="R31" s="42">
        <f t="shared" si="2"/>
        <v>201.00820227671963</v>
      </c>
      <c r="S31" s="26"/>
      <c r="T31" s="64">
        <v>2.8633372523412408E-2</v>
      </c>
      <c r="U31" s="64">
        <v>1.0786260295692881E-3</v>
      </c>
      <c r="V31" s="64">
        <v>6.8553321877771745E-2</v>
      </c>
      <c r="W31" s="64">
        <v>0.63994135593248469</v>
      </c>
      <c r="X31" s="64">
        <v>0.24427145864257402</v>
      </c>
      <c r="Y31" s="64">
        <v>1.7521864994187866E-2</v>
      </c>
      <c r="Z31" s="32">
        <f t="shared" si="3"/>
        <v>0.4533580643875077</v>
      </c>
      <c r="AA31" s="64">
        <v>0</v>
      </c>
      <c r="AB31" s="64">
        <v>4.0750631868755717E-3</v>
      </c>
      <c r="AC31" s="64">
        <v>0.99592493681312444</v>
      </c>
      <c r="AD31" s="66">
        <f t="shared" si="4"/>
        <v>0.5466419356124923</v>
      </c>
      <c r="AE31" s="56"/>
    </row>
    <row r="32" spans="1:31" s="25" customFormat="1" ht="20.100000000000001" customHeight="1" x14ac:dyDescent="0.3">
      <c r="A32" s="22"/>
      <c r="B32" s="23">
        <v>50</v>
      </c>
      <c r="C32" s="6">
        <v>1</v>
      </c>
      <c r="D32" s="24" t="s">
        <v>56</v>
      </c>
      <c r="E32" s="41">
        <v>127312</v>
      </c>
      <c r="F32" s="41">
        <v>56927</v>
      </c>
      <c r="G32" s="41">
        <v>0</v>
      </c>
      <c r="H32" s="41">
        <v>432400</v>
      </c>
      <c r="I32" s="41">
        <v>432400</v>
      </c>
      <c r="J32" s="26"/>
      <c r="K32" s="62">
        <v>167778.97</v>
      </c>
      <c r="L32" s="42">
        <f t="shared" si="0"/>
        <v>388.01796947271043</v>
      </c>
      <c r="M32" s="26"/>
      <c r="N32" s="62">
        <v>75281.929999999993</v>
      </c>
      <c r="O32" s="42">
        <f t="shared" si="1"/>
        <v>174.10252081406105</v>
      </c>
      <c r="P32" s="26"/>
      <c r="Q32" s="62">
        <v>92497.04</v>
      </c>
      <c r="R32" s="42">
        <f t="shared" si="2"/>
        <v>213.91544865864941</v>
      </c>
      <c r="S32" s="26"/>
      <c r="T32" s="64">
        <v>3.1647966517330255E-2</v>
      </c>
      <c r="U32" s="64">
        <v>1.8862428208203485E-3</v>
      </c>
      <c r="V32" s="64">
        <v>0.14269533206707108</v>
      </c>
      <c r="W32" s="64">
        <v>0.4207653815464083</v>
      </c>
      <c r="X32" s="64">
        <v>0.39642979397579209</v>
      </c>
      <c r="Y32" s="64">
        <v>6.5752830725779752E-3</v>
      </c>
      <c r="Z32" s="32">
        <f t="shared" si="3"/>
        <v>0.44869705660965731</v>
      </c>
      <c r="AA32" s="64">
        <v>0</v>
      </c>
      <c r="AB32" s="64">
        <v>5.9461362223050596E-4</v>
      </c>
      <c r="AC32" s="64">
        <v>0.99940538637776954</v>
      </c>
      <c r="AD32" s="66">
        <f t="shared" si="4"/>
        <v>0.55130294339034258</v>
      </c>
      <c r="AE32" s="56"/>
    </row>
    <row r="33" spans="1:31" s="25" customFormat="1" ht="20.100000000000001" customHeight="1" x14ac:dyDescent="0.3">
      <c r="A33" s="22"/>
      <c r="B33" s="23">
        <v>604</v>
      </c>
      <c r="C33" s="6">
        <v>7</v>
      </c>
      <c r="D33" s="24" t="s">
        <v>133</v>
      </c>
      <c r="E33" s="41">
        <v>5166</v>
      </c>
      <c r="F33" s="41">
        <v>482</v>
      </c>
      <c r="G33" s="41">
        <v>575</v>
      </c>
      <c r="H33" s="41">
        <v>12518</v>
      </c>
      <c r="I33" s="41">
        <v>12758</v>
      </c>
      <c r="J33" s="26"/>
      <c r="K33" s="62">
        <v>4368.8</v>
      </c>
      <c r="L33" s="42">
        <f t="shared" si="0"/>
        <v>342.43611851387362</v>
      </c>
      <c r="M33" s="26"/>
      <c r="N33" s="62">
        <v>1920.91</v>
      </c>
      <c r="O33" s="42">
        <f t="shared" si="1"/>
        <v>150.5651356011914</v>
      </c>
      <c r="P33" s="26"/>
      <c r="Q33" s="62">
        <v>2447.89</v>
      </c>
      <c r="R33" s="42">
        <f t="shared" si="2"/>
        <v>191.87098291268225</v>
      </c>
      <c r="S33" s="26"/>
      <c r="T33" s="64">
        <v>3.5904857593536392E-2</v>
      </c>
      <c r="U33" s="64">
        <v>0</v>
      </c>
      <c r="V33" s="64">
        <v>0.26707133598138383</v>
      </c>
      <c r="W33" s="64">
        <v>0.47805987787038429</v>
      </c>
      <c r="X33" s="64">
        <v>0.21125924691942879</v>
      </c>
      <c r="Y33" s="64">
        <v>7.7046816352666185E-3</v>
      </c>
      <c r="Z33" s="32">
        <f t="shared" si="3"/>
        <v>0.43968824391137157</v>
      </c>
      <c r="AA33" s="64">
        <v>0</v>
      </c>
      <c r="AB33" s="64">
        <v>0</v>
      </c>
      <c r="AC33" s="64">
        <v>1</v>
      </c>
      <c r="AD33" s="66">
        <f t="shared" si="4"/>
        <v>0.56031175608862838</v>
      </c>
      <c r="AE33" s="56"/>
    </row>
    <row r="34" spans="1:31" s="25" customFormat="1" ht="20.100000000000001" customHeight="1" x14ac:dyDescent="0.3">
      <c r="A34" s="22"/>
      <c r="B34" s="23">
        <v>958</v>
      </c>
      <c r="C34" s="6">
        <v>7</v>
      </c>
      <c r="D34" s="24" t="s">
        <v>36</v>
      </c>
      <c r="E34" s="41">
        <v>1957</v>
      </c>
      <c r="F34" s="41">
        <v>20</v>
      </c>
      <c r="G34" s="41">
        <v>8</v>
      </c>
      <c r="H34" s="41">
        <v>4109</v>
      </c>
      <c r="I34" s="41">
        <v>4112</v>
      </c>
      <c r="J34" s="26"/>
      <c r="K34" s="62">
        <v>2673.2763413554635</v>
      </c>
      <c r="L34" s="42">
        <f t="shared" si="0"/>
        <v>650.11584176932479</v>
      </c>
      <c r="M34" s="26"/>
      <c r="N34" s="62">
        <v>1164.4750730843705</v>
      </c>
      <c r="O34" s="42">
        <f t="shared" si="1"/>
        <v>283.18946329872824</v>
      </c>
      <c r="P34" s="26">
        <v>6</v>
      </c>
      <c r="Q34" s="62">
        <v>1508.8012682710928</v>
      </c>
      <c r="R34" s="42">
        <f t="shared" si="2"/>
        <v>366.92637847059649</v>
      </c>
      <c r="S34" s="26"/>
      <c r="T34" s="64">
        <v>1.9442236698148412E-2</v>
      </c>
      <c r="U34" s="64">
        <v>7.934905790233715E-2</v>
      </c>
      <c r="V34" s="64">
        <v>1.8248565805461737E-2</v>
      </c>
      <c r="W34" s="64">
        <v>0.69943538673357153</v>
      </c>
      <c r="X34" s="64">
        <v>0.18352475286048131</v>
      </c>
      <c r="Y34" s="64">
        <v>0</v>
      </c>
      <c r="Z34" s="32">
        <f t="shared" si="3"/>
        <v>0.43559846584881406</v>
      </c>
      <c r="AA34" s="64">
        <v>0</v>
      </c>
      <c r="AB34" s="64">
        <v>9.7362060258823855E-3</v>
      </c>
      <c r="AC34" s="64">
        <v>0.99026379397411757</v>
      </c>
      <c r="AD34" s="66">
        <f t="shared" si="4"/>
        <v>0.56440153415118588</v>
      </c>
      <c r="AE34" s="56"/>
    </row>
    <row r="35" spans="1:31" s="25" customFormat="1" ht="20.100000000000001" customHeight="1" x14ac:dyDescent="0.3">
      <c r="A35" s="22"/>
      <c r="B35" s="23">
        <v>441</v>
      </c>
      <c r="C35" s="6">
        <v>2</v>
      </c>
      <c r="D35" s="24" t="s">
        <v>67</v>
      </c>
      <c r="E35" s="41">
        <v>293388</v>
      </c>
      <c r="F35" s="41">
        <v>129717</v>
      </c>
      <c r="G35" s="41">
        <v>26</v>
      </c>
      <c r="H35" s="41">
        <v>1006210</v>
      </c>
      <c r="I35" s="41">
        <v>1006221</v>
      </c>
      <c r="J35" s="26"/>
      <c r="K35" s="62">
        <v>356060.45</v>
      </c>
      <c r="L35" s="42">
        <f t="shared" si="0"/>
        <v>353.85909258502852</v>
      </c>
      <c r="M35" s="26"/>
      <c r="N35" s="62">
        <v>154932</v>
      </c>
      <c r="O35" s="42">
        <f t="shared" si="1"/>
        <v>153.97412695620545</v>
      </c>
      <c r="P35" s="26"/>
      <c r="Q35" s="62">
        <v>201128.44999999998</v>
      </c>
      <c r="R35" s="42">
        <f t="shared" si="2"/>
        <v>199.88496562882307</v>
      </c>
      <c r="S35" s="26">
        <v>1</v>
      </c>
      <c r="T35" s="64">
        <v>3.5784860454909251E-2</v>
      </c>
      <c r="U35" s="64">
        <v>1.1519892598043011E-3</v>
      </c>
      <c r="V35" s="64">
        <v>5.4638034750729356E-2</v>
      </c>
      <c r="W35" s="64">
        <v>0.41347539565744973</v>
      </c>
      <c r="X35" s="64">
        <v>0.49145366999716</v>
      </c>
      <c r="Y35" s="64">
        <v>3.4960498799473318E-3</v>
      </c>
      <c r="Z35" s="32">
        <f t="shared" si="3"/>
        <v>0.43512836092860074</v>
      </c>
      <c r="AA35" s="64">
        <v>0</v>
      </c>
      <c r="AB35" s="64">
        <v>7.7293888557287656E-4</v>
      </c>
      <c r="AC35" s="64">
        <v>0.99922706111442716</v>
      </c>
      <c r="AD35" s="66">
        <f t="shared" si="4"/>
        <v>0.56487163907139915</v>
      </c>
      <c r="AE35" s="56"/>
    </row>
    <row r="36" spans="1:31" s="25" customFormat="1" ht="20.100000000000001" customHeight="1" x14ac:dyDescent="0.3">
      <c r="A36" s="22"/>
      <c r="B36" s="23">
        <v>233</v>
      </c>
      <c r="C36" s="6">
        <v>5</v>
      </c>
      <c r="D36" s="24" t="s">
        <v>78</v>
      </c>
      <c r="E36" s="41">
        <v>14250</v>
      </c>
      <c r="F36" s="41">
        <v>3741</v>
      </c>
      <c r="G36" s="41">
        <v>0</v>
      </c>
      <c r="H36" s="41">
        <v>41379</v>
      </c>
      <c r="I36" s="41">
        <v>41379</v>
      </c>
      <c r="J36" s="26"/>
      <c r="K36" s="62">
        <v>19644.219834893411</v>
      </c>
      <c r="L36" s="42">
        <f t="shared" si="0"/>
        <v>474.73887321813987</v>
      </c>
      <c r="M36" s="26"/>
      <c r="N36" s="62">
        <v>8467.9673596594002</v>
      </c>
      <c r="O36" s="42">
        <f t="shared" si="1"/>
        <v>204.64407935569733</v>
      </c>
      <c r="P36" s="26">
        <v>5</v>
      </c>
      <c r="Q36" s="62">
        <v>11176.252475234012</v>
      </c>
      <c r="R36" s="42">
        <f t="shared" si="2"/>
        <v>270.0947938624426</v>
      </c>
      <c r="S36" s="26">
        <v>1</v>
      </c>
      <c r="T36" s="64">
        <v>2.6924997501309528E-2</v>
      </c>
      <c r="U36" s="64">
        <v>0</v>
      </c>
      <c r="V36" s="64">
        <v>6.2710444838247364E-2</v>
      </c>
      <c r="W36" s="64">
        <v>0.38462122746432054</v>
      </c>
      <c r="X36" s="64">
        <v>0.5190262518721116</v>
      </c>
      <c r="Y36" s="64">
        <v>6.7170783240109036E-3</v>
      </c>
      <c r="Z36" s="32">
        <f t="shared" si="3"/>
        <v>0.43106661556586817</v>
      </c>
      <c r="AA36" s="64">
        <v>0</v>
      </c>
      <c r="AB36" s="64">
        <v>2.675315367674167E-4</v>
      </c>
      <c r="AC36" s="64">
        <v>0.9997324684632326</v>
      </c>
      <c r="AD36" s="66">
        <f t="shared" si="4"/>
        <v>0.56893338443413188</v>
      </c>
      <c r="AE36" s="56"/>
    </row>
    <row r="37" spans="1:31" s="25" customFormat="1" ht="20.100000000000001" customHeight="1" x14ac:dyDescent="0.3">
      <c r="A37" s="22"/>
      <c r="B37" s="23">
        <v>12</v>
      </c>
      <c r="C37" s="6">
        <v>4</v>
      </c>
      <c r="D37" s="24" t="s">
        <v>64</v>
      </c>
      <c r="E37" s="41">
        <v>40534</v>
      </c>
      <c r="F37" s="41">
        <v>0</v>
      </c>
      <c r="G37" s="41">
        <v>2657</v>
      </c>
      <c r="H37" s="41">
        <v>90437</v>
      </c>
      <c r="I37" s="41">
        <v>91544</v>
      </c>
      <c r="J37" s="26"/>
      <c r="K37" s="62">
        <v>31542.9</v>
      </c>
      <c r="L37" s="42">
        <f t="shared" si="0"/>
        <v>344.56545486323517</v>
      </c>
      <c r="M37" s="26"/>
      <c r="N37" s="62">
        <v>13334.44</v>
      </c>
      <c r="O37" s="42">
        <f t="shared" si="1"/>
        <v>145.66153980599492</v>
      </c>
      <c r="P37" s="26"/>
      <c r="Q37" s="62">
        <v>18208.46</v>
      </c>
      <c r="R37" s="42">
        <f t="shared" si="2"/>
        <v>198.90391505724023</v>
      </c>
      <c r="S37" s="26"/>
      <c r="T37" s="64">
        <v>3.7370148277692951E-2</v>
      </c>
      <c r="U37" s="64">
        <v>1.1030834440741419E-2</v>
      </c>
      <c r="V37" s="64">
        <v>0.11045083258089577</v>
      </c>
      <c r="W37" s="64">
        <v>0.4718285882271771</v>
      </c>
      <c r="X37" s="64">
        <v>0.3408219617771725</v>
      </c>
      <c r="Y37" s="64">
        <v>2.8497634696320204E-2</v>
      </c>
      <c r="Z37" s="32">
        <f t="shared" si="3"/>
        <v>0.42273982417596351</v>
      </c>
      <c r="AA37" s="64">
        <v>0</v>
      </c>
      <c r="AB37" s="64">
        <v>6.5903431701527758E-3</v>
      </c>
      <c r="AC37" s="64">
        <v>0.99340965682984728</v>
      </c>
      <c r="AD37" s="66">
        <f t="shared" si="4"/>
        <v>0.57726017582403644</v>
      </c>
      <c r="AE37" s="56"/>
    </row>
    <row r="38" spans="1:31" s="25" customFormat="1" ht="20.100000000000001" customHeight="1" x14ac:dyDescent="0.3">
      <c r="A38" s="22"/>
      <c r="B38" s="23">
        <v>183</v>
      </c>
      <c r="C38" s="6">
        <v>4</v>
      </c>
      <c r="D38" s="24" t="s">
        <v>44</v>
      </c>
      <c r="E38" s="41">
        <v>60858</v>
      </c>
      <c r="F38" s="41">
        <v>14210</v>
      </c>
      <c r="G38" s="41">
        <v>1200</v>
      </c>
      <c r="H38" s="41">
        <v>161531</v>
      </c>
      <c r="I38" s="41">
        <v>162031</v>
      </c>
      <c r="J38" s="26"/>
      <c r="K38" s="62">
        <v>73496.05</v>
      </c>
      <c r="L38" s="42">
        <f t="shared" si="0"/>
        <v>453.59252241854955</v>
      </c>
      <c r="M38" s="26"/>
      <c r="N38" s="62">
        <v>30454.080000000002</v>
      </c>
      <c r="O38" s="42">
        <f t="shared" si="1"/>
        <v>187.95218198986615</v>
      </c>
      <c r="P38" s="26"/>
      <c r="Q38" s="62">
        <v>43041.97</v>
      </c>
      <c r="R38" s="42">
        <f t="shared" si="2"/>
        <v>265.64034042868337</v>
      </c>
      <c r="S38" s="26"/>
      <c r="T38" s="64">
        <v>2.9225640702329539E-2</v>
      </c>
      <c r="U38" s="64">
        <v>2.6971755508621502E-3</v>
      </c>
      <c r="V38" s="64">
        <v>7.5941877081822845E-2</v>
      </c>
      <c r="W38" s="64">
        <v>0.57484744244449348</v>
      </c>
      <c r="X38" s="64">
        <v>0.30789667591337511</v>
      </c>
      <c r="Y38" s="64">
        <v>9.3911883071168129E-3</v>
      </c>
      <c r="Z38" s="32">
        <f t="shared" si="3"/>
        <v>0.41436349300404579</v>
      </c>
      <c r="AA38" s="64">
        <v>0</v>
      </c>
      <c r="AB38" s="64">
        <v>1.2290329648015645E-3</v>
      </c>
      <c r="AC38" s="64">
        <v>0.99877096703519841</v>
      </c>
      <c r="AD38" s="66">
        <f t="shared" si="4"/>
        <v>0.58563650699595415</v>
      </c>
      <c r="AE38" s="56"/>
    </row>
    <row r="39" spans="1:31" s="25" customFormat="1" ht="20.100000000000001" customHeight="1" x14ac:dyDescent="0.3">
      <c r="A39" s="22"/>
      <c r="B39" s="23">
        <v>711</v>
      </c>
      <c r="C39" s="6">
        <v>7</v>
      </c>
      <c r="D39" s="24" t="s">
        <v>24</v>
      </c>
      <c r="E39" s="41">
        <v>1574</v>
      </c>
      <c r="F39" s="41">
        <v>370</v>
      </c>
      <c r="G39" s="41">
        <v>194</v>
      </c>
      <c r="H39" s="41">
        <v>3881</v>
      </c>
      <c r="I39" s="41">
        <v>3962</v>
      </c>
      <c r="J39" s="26"/>
      <c r="K39" s="62">
        <v>1487.23</v>
      </c>
      <c r="L39" s="42">
        <f t="shared" ref="L39:L70" si="5">K39*1000/I39</f>
        <v>375.37354871277131</v>
      </c>
      <c r="M39" s="26"/>
      <c r="N39" s="62">
        <v>604.88</v>
      </c>
      <c r="O39" s="42">
        <f t="shared" ref="O39:O70" si="6">N39*1000/I39</f>
        <v>152.67036850075721</v>
      </c>
      <c r="P39" s="26"/>
      <c r="Q39" s="62">
        <v>882.34999999999991</v>
      </c>
      <c r="R39" s="42">
        <f t="shared" ref="R39:R70" si="7">Q39*1000/I39</f>
        <v>222.7031802120141</v>
      </c>
      <c r="S39" s="26"/>
      <c r="T39" s="64">
        <v>3.5345853723052503E-2</v>
      </c>
      <c r="U39" s="64">
        <v>0</v>
      </c>
      <c r="V39" s="64">
        <v>0</v>
      </c>
      <c r="W39" s="64">
        <v>0.94390622933474422</v>
      </c>
      <c r="X39" s="64">
        <v>0</v>
      </c>
      <c r="Y39" s="64">
        <v>2.0747916942203414E-2</v>
      </c>
      <c r="Z39" s="32">
        <f t="shared" ref="Z39:Z70" si="8">N39/K39</f>
        <v>0.40671584085850876</v>
      </c>
      <c r="AA39" s="64">
        <v>0</v>
      </c>
      <c r="AB39" s="64">
        <v>1.0426701422338075E-3</v>
      </c>
      <c r="AC39" s="64">
        <v>0.9989573298577662</v>
      </c>
      <c r="AD39" s="66">
        <f t="shared" ref="AD39:AD70" si="9">Q39/K39</f>
        <v>0.59328415914149113</v>
      </c>
      <c r="AE39" s="56"/>
    </row>
    <row r="40" spans="1:31" s="25" customFormat="1" ht="20.100000000000001" customHeight="1" x14ac:dyDescent="0.3">
      <c r="A40" s="22"/>
      <c r="B40" s="23">
        <v>420</v>
      </c>
      <c r="C40" s="6">
        <v>7</v>
      </c>
      <c r="D40" s="24" t="s">
        <v>63</v>
      </c>
      <c r="E40" s="41">
        <v>5200</v>
      </c>
      <c r="F40" s="41">
        <v>0</v>
      </c>
      <c r="G40" s="41">
        <v>3267</v>
      </c>
      <c r="H40" s="41">
        <v>3999</v>
      </c>
      <c r="I40" s="41">
        <v>5360</v>
      </c>
      <c r="J40" s="26"/>
      <c r="K40" s="62">
        <v>3179.61</v>
      </c>
      <c r="L40" s="42">
        <f t="shared" si="5"/>
        <v>593.21082089552237</v>
      </c>
      <c r="M40" s="26"/>
      <c r="N40" s="62">
        <v>1291.92</v>
      </c>
      <c r="O40" s="42">
        <f t="shared" si="6"/>
        <v>241.02985074626866</v>
      </c>
      <c r="P40" s="26"/>
      <c r="Q40" s="62">
        <v>1887.69</v>
      </c>
      <c r="R40" s="42">
        <f t="shared" si="7"/>
        <v>352.18097014925371</v>
      </c>
      <c r="S40" s="26"/>
      <c r="T40" s="64">
        <v>1.7052139451359218E-2</v>
      </c>
      <c r="U40" s="64">
        <v>3.6689578302062043E-2</v>
      </c>
      <c r="V40" s="64">
        <v>0.22580345532231094</v>
      </c>
      <c r="W40" s="64">
        <v>0.44906805374945813</v>
      </c>
      <c r="X40" s="64">
        <v>0.26090624806489565</v>
      </c>
      <c r="Y40" s="64">
        <v>1.0480525109913926E-2</v>
      </c>
      <c r="Z40" s="32">
        <f t="shared" si="8"/>
        <v>0.40631398190344098</v>
      </c>
      <c r="AA40" s="64">
        <v>0</v>
      </c>
      <c r="AB40" s="64">
        <v>1.7905482362040375E-3</v>
      </c>
      <c r="AC40" s="64">
        <v>0.99820945176379594</v>
      </c>
      <c r="AD40" s="66">
        <f t="shared" si="9"/>
        <v>0.59368601809655897</v>
      </c>
      <c r="AE40" s="56"/>
    </row>
    <row r="41" spans="1:31" s="25" customFormat="1" ht="20.100000000000001" customHeight="1" x14ac:dyDescent="0.3">
      <c r="A41" s="22"/>
      <c r="B41" s="23">
        <v>172</v>
      </c>
      <c r="C41" s="6">
        <v>1</v>
      </c>
      <c r="D41" s="24" t="s">
        <v>48</v>
      </c>
      <c r="E41" s="41">
        <v>178819</v>
      </c>
      <c r="F41" s="41">
        <v>51013</v>
      </c>
      <c r="G41" s="41">
        <v>0</v>
      </c>
      <c r="H41" s="41">
        <v>576141</v>
      </c>
      <c r="I41" s="41">
        <v>576141</v>
      </c>
      <c r="J41" s="26"/>
      <c r="K41" s="62">
        <v>230768.03</v>
      </c>
      <c r="L41" s="42">
        <f t="shared" si="5"/>
        <v>400.54089189972592</v>
      </c>
      <c r="M41" s="26"/>
      <c r="N41" s="62">
        <v>93734.88</v>
      </c>
      <c r="O41" s="42">
        <f t="shared" si="6"/>
        <v>162.6943404479112</v>
      </c>
      <c r="P41" s="26"/>
      <c r="Q41" s="62">
        <v>137033.15</v>
      </c>
      <c r="R41" s="42">
        <f t="shared" si="7"/>
        <v>237.84655145181475</v>
      </c>
      <c r="S41" s="26">
        <v>1</v>
      </c>
      <c r="T41" s="64">
        <v>3.3867222105581185E-2</v>
      </c>
      <c r="U41" s="64">
        <v>8.0151593515668867E-4</v>
      </c>
      <c r="V41" s="64">
        <v>9.6358260660279277E-2</v>
      </c>
      <c r="W41" s="64">
        <v>0.43236370495166787</v>
      </c>
      <c r="X41" s="64">
        <v>0.42884857803199833</v>
      </c>
      <c r="Y41" s="64">
        <v>7.7607183153165608E-3</v>
      </c>
      <c r="Z41" s="32">
        <f t="shared" si="8"/>
        <v>0.40618659352424163</v>
      </c>
      <c r="AA41" s="64">
        <v>0</v>
      </c>
      <c r="AB41" s="64">
        <v>2.3850433271073459E-3</v>
      </c>
      <c r="AC41" s="64">
        <v>0.99761495667289279</v>
      </c>
      <c r="AD41" s="66">
        <f t="shared" si="9"/>
        <v>0.59381340647575831</v>
      </c>
      <c r="AE41" s="56"/>
    </row>
    <row r="42" spans="1:31" s="25" customFormat="1" ht="20.100000000000001" customHeight="1" x14ac:dyDescent="0.3">
      <c r="A42" s="22"/>
      <c r="B42" s="23">
        <v>369</v>
      </c>
      <c r="C42" s="6">
        <v>9</v>
      </c>
      <c r="D42" s="24" t="s">
        <v>50</v>
      </c>
      <c r="E42" s="41">
        <v>4417</v>
      </c>
      <c r="F42" s="41">
        <v>68</v>
      </c>
      <c r="G42" s="41">
        <v>2874</v>
      </c>
      <c r="H42" s="41">
        <v>3343</v>
      </c>
      <c r="I42" s="41">
        <v>4541</v>
      </c>
      <c r="J42" s="26"/>
      <c r="K42" s="62">
        <v>2787.1276123972443</v>
      </c>
      <c r="L42" s="55">
        <f t="shared" si="5"/>
        <v>613.76956890492056</v>
      </c>
      <c r="M42" s="26"/>
      <c r="N42" s="62">
        <v>1112.4920899177955</v>
      </c>
      <c r="O42" s="42">
        <f t="shared" si="6"/>
        <v>244.98834836331105</v>
      </c>
      <c r="P42" s="26">
        <v>6</v>
      </c>
      <c r="Q42" s="62">
        <v>1674.6355224794488</v>
      </c>
      <c r="R42" s="42">
        <f t="shared" si="7"/>
        <v>368.78122054160951</v>
      </c>
      <c r="S42" s="26"/>
      <c r="T42" s="64">
        <v>1.6557421097134359E-2</v>
      </c>
      <c r="U42" s="64">
        <v>0</v>
      </c>
      <c r="V42" s="64">
        <v>0.12649078701350416</v>
      </c>
      <c r="W42" s="64">
        <v>0.82755832446936717</v>
      </c>
      <c r="X42" s="64">
        <v>7.2539841614481142E-3</v>
      </c>
      <c r="Y42" s="64">
        <v>2.2139483258546103E-2</v>
      </c>
      <c r="Z42" s="32">
        <f t="shared" si="8"/>
        <v>0.39915362503295165</v>
      </c>
      <c r="AA42" s="64">
        <v>0</v>
      </c>
      <c r="AB42" s="64">
        <v>4.9025593269658796E-3</v>
      </c>
      <c r="AC42" s="64">
        <v>0.99509744067303407</v>
      </c>
      <c r="AD42" s="66">
        <f t="shared" si="9"/>
        <v>0.60084637496704829</v>
      </c>
      <c r="AE42" s="56"/>
    </row>
    <row r="43" spans="1:31" s="25" customFormat="1" ht="20.100000000000001" customHeight="1" x14ac:dyDescent="0.3">
      <c r="A43" s="22"/>
      <c r="B43" s="23">
        <v>8</v>
      </c>
      <c r="C43" s="6">
        <v>5</v>
      </c>
      <c r="D43" s="24" t="s">
        <v>80</v>
      </c>
      <c r="E43" s="41">
        <v>11163</v>
      </c>
      <c r="F43" s="41">
        <v>4074</v>
      </c>
      <c r="G43" s="41">
        <v>0</v>
      </c>
      <c r="H43" s="41">
        <v>31465</v>
      </c>
      <c r="I43" s="41">
        <v>31465</v>
      </c>
      <c r="J43" s="26"/>
      <c r="K43" s="62">
        <v>12908.36</v>
      </c>
      <c r="L43" s="42">
        <f t="shared" si="5"/>
        <v>410.2450341649452</v>
      </c>
      <c r="M43" s="26"/>
      <c r="N43" s="62">
        <v>4955.67</v>
      </c>
      <c r="O43" s="42">
        <f t="shared" si="6"/>
        <v>157.49785475925631</v>
      </c>
      <c r="P43" s="26"/>
      <c r="Q43" s="62">
        <v>7952.6900000000005</v>
      </c>
      <c r="R43" s="42">
        <f t="shared" si="7"/>
        <v>252.74717940568888</v>
      </c>
      <c r="S43" s="26">
        <v>1</v>
      </c>
      <c r="T43" s="64">
        <v>3.4984169648100055E-2</v>
      </c>
      <c r="U43" s="64">
        <v>0</v>
      </c>
      <c r="V43" s="64">
        <v>0.11440027281881157</v>
      </c>
      <c r="W43" s="64">
        <v>0.61320870840875197</v>
      </c>
      <c r="X43" s="64">
        <v>0.22908305032417411</v>
      </c>
      <c r="Y43" s="64">
        <v>8.3237988001622389E-3</v>
      </c>
      <c r="Z43" s="32">
        <f t="shared" si="8"/>
        <v>0.38391166654788056</v>
      </c>
      <c r="AA43" s="64">
        <v>0</v>
      </c>
      <c r="AB43" s="64">
        <v>1.4623982576964525E-3</v>
      </c>
      <c r="AC43" s="64">
        <v>0.99853760174230355</v>
      </c>
      <c r="AD43" s="66">
        <f t="shared" si="9"/>
        <v>0.61608833345211944</v>
      </c>
      <c r="AE43" s="56"/>
    </row>
    <row r="44" spans="1:31" s="25" customFormat="1" ht="20.100000000000001" customHeight="1" x14ac:dyDescent="0.3">
      <c r="A44" s="22"/>
      <c r="B44" s="23">
        <v>21</v>
      </c>
      <c r="C44" s="6">
        <v>4</v>
      </c>
      <c r="D44" s="24" t="s">
        <v>87</v>
      </c>
      <c r="E44" s="41">
        <v>32624</v>
      </c>
      <c r="F44" s="41">
        <v>2306</v>
      </c>
      <c r="G44" s="41">
        <v>0</v>
      </c>
      <c r="H44" s="41">
        <v>99200</v>
      </c>
      <c r="I44" s="41">
        <v>99200</v>
      </c>
      <c r="J44" s="26"/>
      <c r="K44" s="62">
        <v>28133.49</v>
      </c>
      <c r="L44" s="42">
        <f t="shared" si="5"/>
        <v>283.60372983870968</v>
      </c>
      <c r="M44" s="26"/>
      <c r="N44" s="62">
        <v>10734.04</v>
      </c>
      <c r="O44" s="42">
        <f t="shared" si="6"/>
        <v>108.20604838709677</v>
      </c>
      <c r="P44" s="26"/>
      <c r="Q44" s="62">
        <v>17399.45</v>
      </c>
      <c r="R44" s="42">
        <f t="shared" si="7"/>
        <v>175.3976814516129</v>
      </c>
      <c r="S44" s="26"/>
      <c r="T44" s="64">
        <v>5.092118158680236E-2</v>
      </c>
      <c r="U44" s="64">
        <v>1.4766108566765168E-3</v>
      </c>
      <c r="V44" s="64">
        <v>0.14748407868798699</v>
      </c>
      <c r="W44" s="64">
        <v>0.70527219947009689</v>
      </c>
      <c r="X44" s="64">
        <v>7.5626697869581247E-2</v>
      </c>
      <c r="Y44" s="64">
        <v>1.9219231528855865E-2</v>
      </c>
      <c r="Z44" s="32">
        <f t="shared" si="8"/>
        <v>0.38153958147389466</v>
      </c>
      <c r="AA44" s="64">
        <v>0</v>
      </c>
      <c r="AB44" s="64">
        <v>9.7531818534493892E-4</v>
      </c>
      <c r="AC44" s="64">
        <v>0.99902468181465498</v>
      </c>
      <c r="AD44" s="66">
        <f t="shared" si="9"/>
        <v>0.61846041852610534</v>
      </c>
      <c r="AE44" s="56"/>
    </row>
    <row r="45" spans="1:31" s="25" customFormat="1" ht="20.100000000000001" customHeight="1" x14ac:dyDescent="0.3">
      <c r="A45" s="22"/>
      <c r="B45" s="23">
        <v>67</v>
      </c>
      <c r="C45" s="6">
        <v>5</v>
      </c>
      <c r="D45" s="24" t="s">
        <v>30</v>
      </c>
      <c r="E45" s="41">
        <v>8491</v>
      </c>
      <c r="F45" s="41">
        <v>2792</v>
      </c>
      <c r="G45" s="41">
        <v>0</v>
      </c>
      <c r="H45" s="41">
        <v>21346</v>
      </c>
      <c r="I45" s="41">
        <v>21346</v>
      </c>
      <c r="J45" s="26"/>
      <c r="K45" s="62">
        <v>7100.88</v>
      </c>
      <c r="L45" s="42">
        <f t="shared" si="5"/>
        <v>332.65623536025487</v>
      </c>
      <c r="M45" s="26"/>
      <c r="N45" s="62">
        <v>2708.47</v>
      </c>
      <c r="O45" s="42">
        <f t="shared" si="6"/>
        <v>126.88419375995502</v>
      </c>
      <c r="P45" s="26"/>
      <c r="Q45" s="62">
        <v>4392.41</v>
      </c>
      <c r="R45" s="42">
        <f t="shared" si="7"/>
        <v>205.77204160029981</v>
      </c>
      <c r="S45" s="26">
        <v>1</v>
      </c>
      <c r="T45" s="64">
        <v>4.3426731697231283E-2</v>
      </c>
      <c r="U45" s="64">
        <v>0</v>
      </c>
      <c r="V45" s="64">
        <v>0.18145299744874413</v>
      </c>
      <c r="W45" s="64">
        <v>0.48783630610639955</v>
      </c>
      <c r="X45" s="64">
        <v>0.27287361499296653</v>
      </c>
      <c r="Y45" s="64">
        <v>1.4410349754658536E-2</v>
      </c>
      <c r="Z45" s="32">
        <f t="shared" si="8"/>
        <v>0.38142737238201457</v>
      </c>
      <c r="AA45" s="64">
        <v>0</v>
      </c>
      <c r="AB45" s="64">
        <v>2.731985402091335E-4</v>
      </c>
      <c r="AC45" s="64">
        <v>0.99972680145979087</v>
      </c>
      <c r="AD45" s="66">
        <f t="shared" si="9"/>
        <v>0.61857262761798537</v>
      </c>
      <c r="AE45" s="56"/>
    </row>
    <row r="46" spans="1:31" s="25" customFormat="1" ht="20.100000000000001" customHeight="1" x14ac:dyDescent="0.3">
      <c r="A46" s="22"/>
      <c r="B46" s="23">
        <v>152</v>
      </c>
      <c r="C46" s="6">
        <v>7</v>
      </c>
      <c r="D46" s="24" t="s">
        <v>143</v>
      </c>
      <c r="E46" s="41">
        <v>3020</v>
      </c>
      <c r="F46" s="41">
        <v>37</v>
      </c>
      <c r="G46" s="41">
        <v>277</v>
      </c>
      <c r="H46" s="41">
        <v>5245</v>
      </c>
      <c r="I46" s="41">
        <v>5360</v>
      </c>
      <c r="J46" s="26"/>
      <c r="K46" s="62">
        <v>2322.58</v>
      </c>
      <c r="L46" s="42">
        <f t="shared" si="5"/>
        <v>433.31716417910445</v>
      </c>
      <c r="M46" s="26"/>
      <c r="N46" s="62">
        <v>882.1</v>
      </c>
      <c r="O46" s="42">
        <f t="shared" si="6"/>
        <v>164.57089552238807</v>
      </c>
      <c r="P46" s="26"/>
      <c r="Q46" s="62">
        <v>1440.48</v>
      </c>
      <c r="R46" s="42">
        <f t="shared" si="7"/>
        <v>268.74626865671644</v>
      </c>
      <c r="S46" s="26"/>
      <c r="T46" s="64">
        <v>3.276272531459018E-2</v>
      </c>
      <c r="U46" s="64">
        <v>0</v>
      </c>
      <c r="V46" s="64">
        <v>0</v>
      </c>
      <c r="W46" s="64">
        <v>0.78896950459131621</v>
      </c>
      <c r="X46" s="64">
        <v>0.17826777009409364</v>
      </c>
      <c r="Y46" s="64">
        <v>0</v>
      </c>
      <c r="Z46" s="32">
        <f t="shared" si="8"/>
        <v>0.37979316105365585</v>
      </c>
      <c r="AA46" s="64">
        <v>0</v>
      </c>
      <c r="AB46" s="64">
        <v>0</v>
      </c>
      <c r="AC46" s="64">
        <v>1</v>
      </c>
      <c r="AD46" s="66">
        <f t="shared" si="9"/>
        <v>0.62020683894634421</v>
      </c>
      <c r="AE46" s="56"/>
    </row>
    <row r="47" spans="1:31" s="25" customFormat="1" ht="20.100000000000001" customHeight="1" x14ac:dyDescent="0.3">
      <c r="A47" s="22"/>
      <c r="B47" s="23">
        <v>361</v>
      </c>
      <c r="C47" s="6">
        <v>7</v>
      </c>
      <c r="D47" s="24" t="s">
        <v>34</v>
      </c>
      <c r="E47" s="41">
        <v>9132</v>
      </c>
      <c r="F47" s="41">
        <v>927</v>
      </c>
      <c r="G47" s="41">
        <v>6</v>
      </c>
      <c r="H47" s="41">
        <v>25992</v>
      </c>
      <c r="I47" s="41">
        <v>25995</v>
      </c>
      <c r="J47" s="26"/>
      <c r="K47" s="62">
        <v>9622.51</v>
      </c>
      <c r="L47" s="42">
        <f t="shared" si="5"/>
        <v>370.16772456241586</v>
      </c>
      <c r="M47" s="26"/>
      <c r="N47" s="62">
        <v>3649.4</v>
      </c>
      <c r="O47" s="42">
        <f t="shared" si="6"/>
        <v>140.38853625697249</v>
      </c>
      <c r="P47" s="26"/>
      <c r="Q47" s="62">
        <v>5973.1100000000006</v>
      </c>
      <c r="R47" s="42">
        <f t="shared" si="7"/>
        <v>229.7791883054434</v>
      </c>
      <c r="S47" s="26"/>
      <c r="T47" s="64">
        <v>3.9244807365594346E-2</v>
      </c>
      <c r="U47" s="64">
        <v>8.439743519482655E-4</v>
      </c>
      <c r="V47" s="64">
        <v>0.11978407409437167</v>
      </c>
      <c r="W47" s="64">
        <v>0.52740450485011237</v>
      </c>
      <c r="X47" s="64">
        <v>0.29640762865128517</v>
      </c>
      <c r="Y47" s="64">
        <v>1.6315010686688221E-2</v>
      </c>
      <c r="Z47" s="32">
        <f t="shared" si="8"/>
        <v>0.37925655572194783</v>
      </c>
      <c r="AA47" s="64">
        <v>0</v>
      </c>
      <c r="AB47" s="64">
        <v>3.3215527589480183E-3</v>
      </c>
      <c r="AC47" s="64">
        <v>0.99667844724105192</v>
      </c>
      <c r="AD47" s="66">
        <f t="shared" si="9"/>
        <v>0.62074344427805228</v>
      </c>
      <c r="AE47" s="56"/>
    </row>
    <row r="48" spans="1:31" s="25" customFormat="1" ht="20.100000000000001" customHeight="1" x14ac:dyDescent="0.3">
      <c r="A48" s="22"/>
      <c r="B48" s="23">
        <v>429</v>
      </c>
      <c r="C48" s="6">
        <v>4</v>
      </c>
      <c r="D48" s="24" t="s">
        <v>33</v>
      </c>
      <c r="E48" s="41">
        <v>48175</v>
      </c>
      <c r="F48" s="41">
        <v>190</v>
      </c>
      <c r="G48" s="41">
        <v>0</v>
      </c>
      <c r="H48" s="41">
        <v>106091</v>
      </c>
      <c r="I48" s="41">
        <v>106091</v>
      </c>
      <c r="J48" s="26"/>
      <c r="K48" s="62">
        <v>53061.756909492586</v>
      </c>
      <c r="L48" s="42">
        <f t="shared" si="5"/>
        <v>500.15323551943692</v>
      </c>
      <c r="M48" s="26"/>
      <c r="N48" s="62">
        <v>20009.455373068693</v>
      </c>
      <c r="O48" s="42">
        <f t="shared" si="6"/>
        <v>188.60652998905368</v>
      </c>
      <c r="P48" s="26">
        <v>5</v>
      </c>
      <c r="Q48" s="62">
        <v>33052.301536423882</v>
      </c>
      <c r="R48" s="42">
        <f t="shared" si="7"/>
        <v>311.54670553038318</v>
      </c>
      <c r="S48" s="26"/>
      <c r="T48" s="64">
        <v>2.9214188447466503E-2</v>
      </c>
      <c r="U48" s="64">
        <v>0</v>
      </c>
      <c r="V48" s="64">
        <v>0.22937605818983942</v>
      </c>
      <c r="W48" s="64">
        <v>0.26042188069813743</v>
      </c>
      <c r="X48" s="64">
        <v>0.47096511111203948</v>
      </c>
      <c r="Y48" s="64">
        <v>1.002276155251712E-2</v>
      </c>
      <c r="Z48" s="32">
        <f t="shared" si="8"/>
        <v>0.37709749051843139</v>
      </c>
      <c r="AA48" s="64">
        <v>0</v>
      </c>
      <c r="AB48" s="64">
        <v>2.9922273307052906E-4</v>
      </c>
      <c r="AC48" s="64">
        <v>0.99970077726692952</v>
      </c>
      <c r="AD48" s="66">
        <f t="shared" si="9"/>
        <v>0.62290250948156833</v>
      </c>
      <c r="AE48" s="56"/>
    </row>
    <row r="49" spans="1:31" s="25" customFormat="1" ht="20.100000000000001" customHeight="1" x14ac:dyDescent="0.3">
      <c r="A49" s="22"/>
      <c r="B49" s="23">
        <v>41</v>
      </c>
      <c r="C49" s="6">
        <v>5</v>
      </c>
      <c r="D49" s="24" t="s">
        <v>125</v>
      </c>
      <c r="E49" s="41">
        <v>6356</v>
      </c>
      <c r="F49" s="41">
        <v>3274</v>
      </c>
      <c r="G49" s="41">
        <v>0</v>
      </c>
      <c r="H49" s="41">
        <v>21341</v>
      </c>
      <c r="I49" s="41">
        <v>21341</v>
      </c>
      <c r="J49" s="26"/>
      <c r="K49" s="62">
        <v>8796.9699999999993</v>
      </c>
      <c r="L49" s="42">
        <f t="shared" si="5"/>
        <v>412.20983084204113</v>
      </c>
      <c r="M49" s="26"/>
      <c r="N49" s="62">
        <v>3269.12</v>
      </c>
      <c r="O49" s="42">
        <f t="shared" si="6"/>
        <v>153.18494915889602</v>
      </c>
      <c r="P49" s="26"/>
      <c r="Q49" s="62">
        <v>5527.85</v>
      </c>
      <c r="R49" s="42">
        <f t="shared" si="7"/>
        <v>259.02488168314511</v>
      </c>
      <c r="S49" s="26">
        <v>3</v>
      </c>
      <c r="T49" s="64">
        <v>3.5969924628034458E-2</v>
      </c>
      <c r="U49" s="64">
        <v>0</v>
      </c>
      <c r="V49" s="64">
        <v>0.23448206245105715</v>
      </c>
      <c r="W49" s="64">
        <v>0.35016762920908379</v>
      </c>
      <c r="X49" s="64">
        <v>0.35820954874706346</v>
      </c>
      <c r="Y49" s="64">
        <v>2.1170834964761159E-2</v>
      </c>
      <c r="Z49" s="32">
        <f t="shared" si="8"/>
        <v>0.37161886422256757</v>
      </c>
      <c r="AA49" s="64">
        <v>0</v>
      </c>
      <c r="AB49" s="64">
        <v>0</v>
      </c>
      <c r="AC49" s="64">
        <v>1</v>
      </c>
      <c r="AD49" s="66">
        <f t="shared" si="9"/>
        <v>0.6283811357774326</v>
      </c>
      <c r="AE49" s="56"/>
    </row>
    <row r="50" spans="1:31" s="25" customFormat="1" ht="20.100000000000001" customHeight="1" x14ac:dyDescent="0.3">
      <c r="A50" s="22"/>
      <c r="B50" s="23">
        <v>103</v>
      </c>
      <c r="C50" s="6">
        <v>3</v>
      </c>
      <c r="D50" s="24" t="s">
        <v>73</v>
      </c>
      <c r="E50" s="41">
        <v>26734</v>
      </c>
      <c r="F50" s="41">
        <v>8362</v>
      </c>
      <c r="G50" s="41">
        <v>50</v>
      </c>
      <c r="H50" s="41">
        <v>77754</v>
      </c>
      <c r="I50" s="41">
        <v>77775</v>
      </c>
      <c r="J50" s="26"/>
      <c r="K50" s="62">
        <v>23118.07</v>
      </c>
      <c r="L50" s="42">
        <f t="shared" si="5"/>
        <v>297.24294439087112</v>
      </c>
      <c r="M50" s="26"/>
      <c r="N50" s="62">
        <v>8582.15</v>
      </c>
      <c r="O50" s="42">
        <f t="shared" si="6"/>
        <v>110.34586949533912</v>
      </c>
      <c r="P50" s="26"/>
      <c r="Q50" s="62">
        <v>14535.92</v>
      </c>
      <c r="R50" s="42">
        <f t="shared" si="7"/>
        <v>186.89707489553197</v>
      </c>
      <c r="S50" s="26"/>
      <c r="T50" s="64">
        <v>4.991989186858771E-2</v>
      </c>
      <c r="U50" s="64">
        <v>0</v>
      </c>
      <c r="V50" s="64">
        <v>6.16547135624523E-2</v>
      </c>
      <c r="W50" s="64">
        <v>0.5487715782175796</v>
      </c>
      <c r="X50" s="64">
        <v>0.33965381635138048</v>
      </c>
      <c r="Y50" s="64">
        <v>0</v>
      </c>
      <c r="Z50" s="32">
        <f t="shared" si="8"/>
        <v>0.37123124897536863</v>
      </c>
      <c r="AA50" s="64">
        <v>0</v>
      </c>
      <c r="AB50" s="64">
        <v>0</v>
      </c>
      <c r="AC50" s="64">
        <v>1</v>
      </c>
      <c r="AD50" s="66">
        <f t="shared" si="9"/>
        <v>0.62876875102463137</v>
      </c>
      <c r="AE50" s="56"/>
    </row>
    <row r="51" spans="1:31" ht="20.100000000000001" customHeight="1" x14ac:dyDescent="0.3">
      <c r="A51" s="22"/>
      <c r="B51" s="23">
        <v>224</v>
      </c>
      <c r="C51" s="6">
        <v>5</v>
      </c>
      <c r="D51" s="24" t="s">
        <v>127</v>
      </c>
      <c r="E51" s="41">
        <v>1505</v>
      </c>
      <c r="F51" s="41">
        <v>444</v>
      </c>
      <c r="G51" s="41">
        <v>0</v>
      </c>
      <c r="H51" s="41">
        <v>4222</v>
      </c>
      <c r="I51" s="41">
        <v>4222</v>
      </c>
      <c r="J51" s="26"/>
      <c r="K51" s="62">
        <v>1349.32</v>
      </c>
      <c r="L51" s="42">
        <f t="shared" si="5"/>
        <v>319.59261013737563</v>
      </c>
      <c r="M51" s="26"/>
      <c r="N51" s="62">
        <v>495.99</v>
      </c>
      <c r="O51" s="42">
        <f t="shared" si="6"/>
        <v>117.47749881572715</v>
      </c>
      <c r="P51" s="26"/>
      <c r="Q51" s="62">
        <v>853.33</v>
      </c>
      <c r="R51" s="42">
        <f t="shared" si="7"/>
        <v>202.1151113216485</v>
      </c>
      <c r="S51" s="26"/>
      <c r="T51" s="64">
        <v>4.68961067763463E-2</v>
      </c>
      <c r="U51" s="64">
        <v>0</v>
      </c>
      <c r="V51" s="64">
        <v>0.34012782515776524</v>
      </c>
      <c r="W51" s="64">
        <v>0.47416278554003105</v>
      </c>
      <c r="X51" s="64">
        <v>0.13881328252585737</v>
      </c>
      <c r="Y51" s="64">
        <v>0</v>
      </c>
      <c r="Z51" s="32">
        <f t="shared" si="8"/>
        <v>0.36758515400349806</v>
      </c>
      <c r="AA51" s="64">
        <v>0</v>
      </c>
      <c r="AB51" s="64">
        <v>0</v>
      </c>
      <c r="AC51" s="64">
        <v>1</v>
      </c>
      <c r="AD51" s="66">
        <f t="shared" si="9"/>
        <v>0.632414845996502</v>
      </c>
      <c r="AE51" s="56"/>
    </row>
    <row r="52" spans="1:31" s="25" customFormat="1" ht="20.100000000000001" customHeight="1" x14ac:dyDescent="0.3">
      <c r="A52" s="22"/>
      <c r="B52" s="23">
        <v>600</v>
      </c>
      <c r="C52" s="6">
        <v>7</v>
      </c>
      <c r="D52" s="24" t="s">
        <v>132</v>
      </c>
      <c r="E52" s="41">
        <v>3954</v>
      </c>
      <c r="F52" s="41">
        <v>268</v>
      </c>
      <c r="G52" s="41">
        <v>64</v>
      </c>
      <c r="H52" s="41">
        <v>8234</v>
      </c>
      <c r="I52" s="41">
        <v>8261</v>
      </c>
      <c r="J52" s="26"/>
      <c r="K52" s="62">
        <v>2563.81</v>
      </c>
      <c r="L52" s="42">
        <f t="shared" si="5"/>
        <v>310.35104708873018</v>
      </c>
      <c r="M52" s="26"/>
      <c r="N52" s="62">
        <v>934.75</v>
      </c>
      <c r="O52" s="42">
        <f t="shared" si="6"/>
        <v>113.15216075535649</v>
      </c>
      <c r="P52" s="26"/>
      <c r="Q52" s="62">
        <v>1629.06</v>
      </c>
      <c r="R52" s="42">
        <f t="shared" si="7"/>
        <v>197.19888633337368</v>
      </c>
      <c r="S52" s="26"/>
      <c r="T52" s="64">
        <v>4.8537041989836854E-2</v>
      </c>
      <c r="U52" s="64">
        <v>0</v>
      </c>
      <c r="V52" s="64">
        <v>2.4605509494517249E-3</v>
      </c>
      <c r="W52" s="64">
        <v>0.94900240706071148</v>
      </c>
      <c r="X52" s="64">
        <v>0</v>
      </c>
      <c r="Y52" s="64">
        <v>0</v>
      </c>
      <c r="Z52" s="32">
        <f t="shared" si="8"/>
        <v>0.3645941001868313</v>
      </c>
      <c r="AA52" s="64">
        <v>0</v>
      </c>
      <c r="AB52" s="64">
        <v>0</v>
      </c>
      <c r="AC52" s="64">
        <v>1</v>
      </c>
      <c r="AD52" s="66">
        <f t="shared" si="9"/>
        <v>0.63540589981316864</v>
      </c>
      <c r="AE52" s="56"/>
    </row>
    <row r="53" spans="1:31" s="25" customFormat="1" ht="20.100000000000001" customHeight="1" x14ac:dyDescent="0.3">
      <c r="A53" s="22"/>
      <c r="B53" s="23">
        <v>376</v>
      </c>
      <c r="C53" s="6">
        <v>7</v>
      </c>
      <c r="D53" s="24" t="s">
        <v>82</v>
      </c>
      <c r="E53" s="41">
        <v>4747</v>
      </c>
      <c r="F53" s="41">
        <v>371</v>
      </c>
      <c r="G53" s="41">
        <v>0</v>
      </c>
      <c r="H53" s="41">
        <v>12808</v>
      </c>
      <c r="I53" s="41">
        <v>12808</v>
      </c>
      <c r="J53" s="26"/>
      <c r="K53" s="62">
        <v>5282.72</v>
      </c>
      <c r="L53" s="42">
        <f t="shared" si="5"/>
        <v>412.45471580262335</v>
      </c>
      <c r="M53" s="26"/>
      <c r="N53" s="62">
        <v>1920.52</v>
      </c>
      <c r="O53" s="42">
        <f t="shared" si="6"/>
        <v>149.94690818238601</v>
      </c>
      <c r="P53" s="26"/>
      <c r="Q53" s="62">
        <v>3362.2</v>
      </c>
      <c r="R53" s="42">
        <f t="shared" si="7"/>
        <v>262.50780762023737</v>
      </c>
      <c r="S53" s="26">
        <v>1</v>
      </c>
      <c r="T53" s="64">
        <v>3.6745256493033132E-2</v>
      </c>
      <c r="U53" s="64">
        <v>0</v>
      </c>
      <c r="V53" s="64">
        <v>3.7750192656155626E-3</v>
      </c>
      <c r="W53" s="64">
        <v>0.91366921458771588</v>
      </c>
      <c r="X53" s="64">
        <v>4.5810509653635478E-2</v>
      </c>
      <c r="Y53" s="64">
        <v>0</v>
      </c>
      <c r="Z53" s="32">
        <f t="shared" si="8"/>
        <v>0.36354756640518521</v>
      </c>
      <c r="AA53" s="64">
        <v>0</v>
      </c>
      <c r="AB53" s="64">
        <v>6.0525846172149195E-3</v>
      </c>
      <c r="AC53" s="64">
        <v>0.99394741538278508</v>
      </c>
      <c r="AD53" s="66">
        <f t="shared" si="9"/>
        <v>0.63645243359481474</v>
      </c>
      <c r="AE53" s="56"/>
    </row>
    <row r="54" spans="1:31" s="25" customFormat="1" ht="20.100000000000001" customHeight="1" x14ac:dyDescent="0.3">
      <c r="A54" s="22"/>
      <c r="B54" s="23">
        <v>623</v>
      </c>
      <c r="C54" s="6">
        <v>6</v>
      </c>
      <c r="D54" s="24" t="s">
        <v>40</v>
      </c>
      <c r="E54" s="41">
        <v>2319</v>
      </c>
      <c r="F54" s="41">
        <v>209</v>
      </c>
      <c r="G54" s="41">
        <v>0</v>
      </c>
      <c r="H54" s="41">
        <v>4996</v>
      </c>
      <c r="I54" s="41">
        <v>4996</v>
      </c>
      <c r="J54" s="26"/>
      <c r="K54" s="62">
        <v>2178.85</v>
      </c>
      <c r="L54" s="42">
        <f t="shared" si="5"/>
        <v>436.11889511609286</v>
      </c>
      <c r="M54" s="26"/>
      <c r="N54" s="62">
        <v>790.47</v>
      </c>
      <c r="O54" s="42">
        <f t="shared" si="6"/>
        <v>158.22057646116895</v>
      </c>
      <c r="P54" s="26"/>
      <c r="Q54" s="62">
        <v>1388.38</v>
      </c>
      <c r="R54" s="42">
        <f t="shared" si="7"/>
        <v>277.89831865492391</v>
      </c>
      <c r="S54" s="26"/>
      <c r="T54" s="64">
        <v>3.4827381178286335E-2</v>
      </c>
      <c r="U54" s="64">
        <v>0</v>
      </c>
      <c r="V54" s="64">
        <v>0.47708325426644904</v>
      </c>
      <c r="W54" s="64">
        <v>0.33605323415183369</v>
      </c>
      <c r="X54" s="64">
        <v>0.13763963211760091</v>
      </c>
      <c r="Y54" s="64">
        <v>1.4396498285829951E-2</v>
      </c>
      <c r="Z54" s="32">
        <f t="shared" si="8"/>
        <v>0.36279229868967577</v>
      </c>
      <c r="AA54" s="64">
        <v>0</v>
      </c>
      <c r="AB54" s="64">
        <v>0</v>
      </c>
      <c r="AC54" s="64">
        <v>1</v>
      </c>
      <c r="AD54" s="66">
        <f t="shared" si="9"/>
        <v>0.63720770131032434</v>
      </c>
      <c r="AE54" s="56"/>
    </row>
    <row r="55" spans="1:31" s="25" customFormat="1" ht="20.100000000000001" customHeight="1" x14ac:dyDescent="0.3">
      <c r="A55" s="22"/>
      <c r="B55" s="23">
        <v>143</v>
      </c>
      <c r="C55" s="6">
        <v>4</v>
      </c>
      <c r="D55" s="24" t="s">
        <v>60</v>
      </c>
      <c r="E55" s="41">
        <v>17161</v>
      </c>
      <c r="F55" s="41">
        <v>5456</v>
      </c>
      <c r="G55" s="41">
        <v>172</v>
      </c>
      <c r="H55" s="41">
        <v>51553</v>
      </c>
      <c r="I55" s="41">
        <v>51625</v>
      </c>
      <c r="J55" s="26"/>
      <c r="K55" s="62">
        <v>22347.02</v>
      </c>
      <c r="L55" s="42">
        <f t="shared" si="5"/>
        <v>432.87205811138017</v>
      </c>
      <c r="M55" s="26"/>
      <c r="N55" s="62">
        <v>7958.47</v>
      </c>
      <c r="O55" s="42">
        <f t="shared" si="6"/>
        <v>154.15922518159806</v>
      </c>
      <c r="P55" s="26"/>
      <c r="Q55" s="62">
        <v>14388.550000000001</v>
      </c>
      <c r="R55" s="42">
        <f t="shared" si="7"/>
        <v>278.71283292978211</v>
      </c>
      <c r="S55" s="26"/>
      <c r="T55" s="64">
        <v>3.5692790197110753E-2</v>
      </c>
      <c r="U55" s="64">
        <v>2.5130458492649967E-2</v>
      </c>
      <c r="V55" s="64">
        <v>0.11542419585674131</v>
      </c>
      <c r="W55" s="64">
        <v>0.61831231379900908</v>
      </c>
      <c r="X55" s="64">
        <v>0.17996549588048957</v>
      </c>
      <c r="Y55" s="64">
        <v>2.5474745773999274E-2</v>
      </c>
      <c r="Z55" s="32">
        <f t="shared" si="8"/>
        <v>0.35613115305754417</v>
      </c>
      <c r="AA55" s="64">
        <v>0</v>
      </c>
      <c r="AB55" s="64">
        <v>1.0605655191106816E-3</v>
      </c>
      <c r="AC55" s="64">
        <v>0.99893943448088929</v>
      </c>
      <c r="AD55" s="66">
        <f t="shared" si="9"/>
        <v>0.64386884694245594</v>
      </c>
      <c r="AE55" s="56"/>
    </row>
    <row r="56" spans="1:31" s="25" customFormat="1" ht="20.100000000000001" customHeight="1" x14ac:dyDescent="0.3">
      <c r="A56" s="22"/>
      <c r="B56" s="23">
        <v>565</v>
      </c>
      <c r="C56" s="6">
        <v>5</v>
      </c>
      <c r="D56" s="24" t="s">
        <v>72</v>
      </c>
      <c r="E56" s="41">
        <v>3246</v>
      </c>
      <c r="F56" s="41">
        <v>576</v>
      </c>
      <c r="G56" s="41">
        <v>0</v>
      </c>
      <c r="H56" s="41">
        <v>8223</v>
      </c>
      <c r="I56" s="41">
        <v>8223</v>
      </c>
      <c r="J56" s="26"/>
      <c r="K56" s="62">
        <v>3956.75</v>
      </c>
      <c r="L56" s="42">
        <f t="shared" si="5"/>
        <v>481.18083424540924</v>
      </c>
      <c r="M56" s="26"/>
      <c r="N56" s="62">
        <v>1406.83</v>
      </c>
      <c r="O56" s="42">
        <f t="shared" si="6"/>
        <v>171.08476225221938</v>
      </c>
      <c r="P56" s="26"/>
      <c r="Q56" s="62">
        <v>2549.92</v>
      </c>
      <c r="R56" s="42">
        <f t="shared" si="7"/>
        <v>310.09607199318981</v>
      </c>
      <c r="S56" s="26"/>
      <c r="T56" s="64">
        <v>3.2207160779909448E-2</v>
      </c>
      <c r="U56" s="64">
        <v>0</v>
      </c>
      <c r="V56" s="64">
        <v>9.411229501787707E-3</v>
      </c>
      <c r="W56" s="64">
        <v>0.83161433861944944</v>
      </c>
      <c r="X56" s="64">
        <v>0.12676727109885347</v>
      </c>
      <c r="Y56" s="64">
        <v>0</v>
      </c>
      <c r="Z56" s="32">
        <f t="shared" si="8"/>
        <v>0.35555190497251532</v>
      </c>
      <c r="AA56" s="64">
        <v>0</v>
      </c>
      <c r="AB56" s="64">
        <v>7.0747317562903931E-3</v>
      </c>
      <c r="AC56" s="64">
        <v>0.99292526824370964</v>
      </c>
      <c r="AD56" s="66">
        <f t="shared" si="9"/>
        <v>0.64444809502748468</v>
      </c>
      <c r="AE56" s="56"/>
    </row>
    <row r="57" spans="1:31" s="25" customFormat="1" ht="20.100000000000001" customHeight="1" x14ac:dyDescent="0.3">
      <c r="A57" s="22"/>
      <c r="B57" s="23">
        <v>523</v>
      </c>
      <c r="C57" s="6">
        <v>9</v>
      </c>
      <c r="D57" s="24" t="s">
        <v>58</v>
      </c>
      <c r="E57" s="41">
        <v>6092</v>
      </c>
      <c r="F57" s="41">
        <v>6</v>
      </c>
      <c r="G57" s="41">
        <v>3259</v>
      </c>
      <c r="H57" s="41">
        <v>6094</v>
      </c>
      <c r="I57" s="41">
        <v>7452</v>
      </c>
      <c r="J57" s="26"/>
      <c r="K57" s="62">
        <v>3458.46</v>
      </c>
      <c r="L57" s="42">
        <f t="shared" si="5"/>
        <v>464.09822866344604</v>
      </c>
      <c r="M57" s="26"/>
      <c r="N57" s="62">
        <v>1220.45</v>
      </c>
      <c r="O57" s="42">
        <f t="shared" si="6"/>
        <v>163.77482555018787</v>
      </c>
      <c r="P57" s="26"/>
      <c r="Q57" s="62">
        <v>2238.0099999999998</v>
      </c>
      <c r="R57" s="42">
        <f t="shared" si="7"/>
        <v>300.32340311325811</v>
      </c>
      <c r="S57" s="26"/>
      <c r="T57" s="64">
        <v>2.7514441394567574E-2</v>
      </c>
      <c r="U57" s="64">
        <v>8.1936990454340613E-4</v>
      </c>
      <c r="V57" s="64">
        <v>0.1474865828178131</v>
      </c>
      <c r="W57" s="64">
        <v>0.82417960588307593</v>
      </c>
      <c r="X57" s="64">
        <v>0</v>
      </c>
      <c r="Y57" s="64">
        <v>0</v>
      </c>
      <c r="Z57" s="32">
        <f t="shared" si="8"/>
        <v>0.35288827975457288</v>
      </c>
      <c r="AA57" s="64">
        <v>0</v>
      </c>
      <c r="AB57" s="64">
        <v>1.5058020294815486E-2</v>
      </c>
      <c r="AC57" s="64">
        <v>0.9849419797051846</v>
      </c>
      <c r="AD57" s="66">
        <f t="shared" si="9"/>
        <v>0.64711172024542707</v>
      </c>
      <c r="AE57" s="56"/>
    </row>
    <row r="58" spans="1:31" s="25" customFormat="1" ht="20.100000000000001" customHeight="1" x14ac:dyDescent="0.3">
      <c r="A58" s="22"/>
      <c r="B58" s="23">
        <v>186</v>
      </c>
      <c r="C58" s="6">
        <v>4</v>
      </c>
      <c r="D58" s="24" t="s">
        <v>27</v>
      </c>
      <c r="E58" s="41">
        <v>70999</v>
      </c>
      <c r="F58" s="41">
        <v>1081</v>
      </c>
      <c r="G58" s="41">
        <v>4235</v>
      </c>
      <c r="H58" s="41">
        <v>147703</v>
      </c>
      <c r="I58" s="41">
        <v>149468</v>
      </c>
      <c r="J58" s="26"/>
      <c r="K58" s="62">
        <v>43448.02</v>
      </c>
      <c r="L58" s="42">
        <f t="shared" si="5"/>
        <v>290.68442743597291</v>
      </c>
      <c r="M58" s="26"/>
      <c r="N58" s="62">
        <v>15322.61</v>
      </c>
      <c r="O58" s="42">
        <f t="shared" si="6"/>
        <v>102.5143174458747</v>
      </c>
      <c r="P58" s="26"/>
      <c r="Q58" s="62">
        <v>28125.41</v>
      </c>
      <c r="R58" s="42">
        <f t="shared" si="7"/>
        <v>188.17010999009821</v>
      </c>
      <c r="S58" s="26"/>
      <c r="T58" s="64">
        <v>5.3113666666449122E-2</v>
      </c>
      <c r="U58" s="64">
        <v>0</v>
      </c>
      <c r="V58" s="64">
        <v>0.12200728204920702</v>
      </c>
      <c r="W58" s="64">
        <v>0.80610222409889698</v>
      </c>
      <c r="X58" s="64">
        <v>1.7686281906280979E-2</v>
      </c>
      <c r="Y58" s="64">
        <v>1.0905452791658862E-3</v>
      </c>
      <c r="Z58" s="32">
        <f t="shared" si="8"/>
        <v>0.35266532283864721</v>
      </c>
      <c r="AA58" s="64">
        <v>0</v>
      </c>
      <c r="AB58" s="64">
        <v>0</v>
      </c>
      <c r="AC58" s="64">
        <v>1</v>
      </c>
      <c r="AD58" s="66">
        <f t="shared" si="9"/>
        <v>0.64733467716135284</v>
      </c>
      <c r="AE58" s="56"/>
    </row>
    <row r="59" spans="1:31" s="25" customFormat="1" ht="20.100000000000001" customHeight="1" x14ac:dyDescent="0.3">
      <c r="A59" s="22"/>
      <c r="B59" s="23">
        <v>358</v>
      </c>
      <c r="C59" s="6">
        <v>7</v>
      </c>
      <c r="D59" s="24" t="s">
        <v>26</v>
      </c>
      <c r="E59" s="41">
        <v>2557</v>
      </c>
      <c r="F59" s="41">
        <v>24</v>
      </c>
      <c r="G59" s="41">
        <v>42</v>
      </c>
      <c r="H59" s="41">
        <v>7396</v>
      </c>
      <c r="I59" s="41">
        <v>7414</v>
      </c>
      <c r="J59" s="26"/>
      <c r="K59" s="62">
        <v>1804.82</v>
      </c>
      <c r="L59" s="42">
        <f t="shared" si="5"/>
        <v>243.43404370110602</v>
      </c>
      <c r="M59" s="26"/>
      <c r="N59" s="62">
        <v>635.48</v>
      </c>
      <c r="O59" s="42">
        <f t="shared" si="6"/>
        <v>85.71351497167521</v>
      </c>
      <c r="P59" s="26"/>
      <c r="Q59" s="62">
        <v>1169.3399999999999</v>
      </c>
      <c r="R59" s="42">
        <f t="shared" si="7"/>
        <v>157.72052872943081</v>
      </c>
      <c r="S59" s="26"/>
      <c r="T59" s="64">
        <v>6.4124756089884813E-2</v>
      </c>
      <c r="U59" s="64">
        <v>0</v>
      </c>
      <c r="V59" s="64">
        <v>0.16208220557688677</v>
      </c>
      <c r="W59" s="64">
        <v>0.70375149493296407</v>
      </c>
      <c r="X59" s="64">
        <v>7.0041543400264361E-2</v>
      </c>
      <c r="Y59" s="64">
        <v>0</v>
      </c>
      <c r="Z59" s="32">
        <f t="shared" si="8"/>
        <v>0.35210159461885399</v>
      </c>
      <c r="AA59" s="64">
        <v>0</v>
      </c>
      <c r="AB59" s="64">
        <v>0</v>
      </c>
      <c r="AC59" s="64">
        <v>1</v>
      </c>
      <c r="AD59" s="66">
        <f t="shared" si="9"/>
        <v>0.64789840538114607</v>
      </c>
      <c r="AE59" s="56"/>
    </row>
    <row r="60" spans="1:31" s="25" customFormat="1" ht="20.100000000000001" customHeight="1" x14ac:dyDescent="0.3">
      <c r="A60" s="22"/>
      <c r="B60" s="23">
        <v>531</v>
      </c>
      <c r="C60" s="6">
        <v>7</v>
      </c>
      <c r="D60" s="24" t="s">
        <v>28</v>
      </c>
      <c r="E60" s="41">
        <v>14409</v>
      </c>
      <c r="F60" s="41">
        <v>550</v>
      </c>
      <c r="G60" s="41">
        <v>0</v>
      </c>
      <c r="H60" s="41">
        <v>30324</v>
      </c>
      <c r="I60" s="41">
        <v>30324</v>
      </c>
      <c r="J60" s="26"/>
      <c r="K60" s="62">
        <v>16469.266701483128</v>
      </c>
      <c r="L60" s="42">
        <f t="shared" si="5"/>
        <v>543.10996905036041</v>
      </c>
      <c r="M60" s="26"/>
      <c r="N60" s="62">
        <v>5747.0953611865034</v>
      </c>
      <c r="O60" s="42">
        <f t="shared" si="6"/>
        <v>189.52299700522698</v>
      </c>
      <c r="P60" s="26">
        <v>6</v>
      </c>
      <c r="Q60" s="62">
        <v>10722.171340296627</v>
      </c>
      <c r="R60" s="42">
        <f t="shared" si="7"/>
        <v>353.58697204513345</v>
      </c>
      <c r="S60" s="26"/>
      <c r="T60" s="64">
        <v>2.9073817206593876E-2</v>
      </c>
      <c r="U60" s="64">
        <v>0</v>
      </c>
      <c r="V60" s="64">
        <v>2.8092451900200974E-2</v>
      </c>
      <c r="W60" s="64">
        <v>0.74874612143169905</v>
      </c>
      <c r="X60" s="64">
        <v>0.18800627657880553</v>
      </c>
      <c r="Y60" s="64">
        <v>6.0813328827006765E-3</v>
      </c>
      <c r="Z60" s="32">
        <f t="shared" si="8"/>
        <v>0.34895878883720749</v>
      </c>
      <c r="AA60" s="64">
        <v>0</v>
      </c>
      <c r="AB60" s="64">
        <v>8.804186857676948E-4</v>
      </c>
      <c r="AC60" s="64">
        <v>0.99911958131423229</v>
      </c>
      <c r="AD60" s="66">
        <f t="shared" si="9"/>
        <v>0.65104121116279268</v>
      </c>
      <c r="AE60" s="56"/>
    </row>
    <row r="61" spans="1:31" s="25" customFormat="1" ht="20.100000000000001" customHeight="1" x14ac:dyDescent="0.3">
      <c r="A61" s="22"/>
      <c r="B61" s="23">
        <v>601</v>
      </c>
      <c r="C61" s="6">
        <v>4</v>
      </c>
      <c r="D61" s="24" t="s">
        <v>51</v>
      </c>
      <c r="E61" s="41">
        <v>35233</v>
      </c>
      <c r="F61" s="41">
        <v>3023</v>
      </c>
      <c r="G61" s="41">
        <v>7070</v>
      </c>
      <c r="H61" s="41">
        <v>75423</v>
      </c>
      <c r="I61" s="41">
        <v>78369</v>
      </c>
      <c r="J61" s="26"/>
      <c r="K61" s="62">
        <v>38292.36</v>
      </c>
      <c r="L61" s="42">
        <f t="shared" si="5"/>
        <v>488.61616200283277</v>
      </c>
      <c r="M61" s="26"/>
      <c r="N61" s="62">
        <v>13299.5</v>
      </c>
      <c r="O61" s="42">
        <f t="shared" si="6"/>
        <v>169.70358177340529</v>
      </c>
      <c r="P61" s="26"/>
      <c r="Q61" s="62">
        <v>24992.86</v>
      </c>
      <c r="R61" s="42">
        <f t="shared" si="7"/>
        <v>318.91258022942748</v>
      </c>
      <c r="S61" s="26"/>
      <c r="T61" s="64">
        <v>3.1247791270348508E-2</v>
      </c>
      <c r="U61" s="64">
        <v>2.398586413023046E-4</v>
      </c>
      <c r="V61" s="64">
        <v>0.14780254896800632</v>
      </c>
      <c r="W61" s="64">
        <v>0.53402609120643629</v>
      </c>
      <c r="X61" s="64">
        <v>0.26993195232903494</v>
      </c>
      <c r="Y61" s="64">
        <v>1.6751757584871612E-2</v>
      </c>
      <c r="Z61" s="32">
        <f t="shared" si="8"/>
        <v>0.3473147123864917</v>
      </c>
      <c r="AA61" s="64">
        <v>0</v>
      </c>
      <c r="AB61" s="64">
        <v>2.2286364985839957E-3</v>
      </c>
      <c r="AC61" s="64">
        <v>0.99777136350141593</v>
      </c>
      <c r="AD61" s="66">
        <f t="shared" si="9"/>
        <v>0.6526852876135083</v>
      </c>
      <c r="AE61" s="56"/>
    </row>
    <row r="62" spans="1:31" s="25" customFormat="1" ht="20.100000000000001" customHeight="1" x14ac:dyDescent="0.3">
      <c r="A62" s="22"/>
      <c r="B62" s="23">
        <v>34</v>
      </c>
      <c r="C62" s="6">
        <v>4</v>
      </c>
      <c r="D62" s="24" t="s">
        <v>124</v>
      </c>
      <c r="E62" s="41">
        <v>26053</v>
      </c>
      <c r="F62" s="41">
        <v>4276</v>
      </c>
      <c r="G62" s="41">
        <v>1564</v>
      </c>
      <c r="H62" s="41">
        <v>64044</v>
      </c>
      <c r="I62" s="41">
        <v>64696</v>
      </c>
      <c r="J62" s="26"/>
      <c r="K62" s="62">
        <v>26098.09</v>
      </c>
      <c r="L62" s="42">
        <f t="shared" si="5"/>
        <v>403.39572771114132</v>
      </c>
      <c r="M62" s="26"/>
      <c r="N62" s="62">
        <v>9042.69</v>
      </c>
      <c r="O62" s="42">
        <f t="shared" si="6"/>
        <v>139.77201063435143</v>
      </c>
      <c r="P62" s="26"/>
      <c r="Q62" s="62">
        <v>17055.399999999998</v>
      </c>
      <c r="R62" s="42">
        <f t="shared" si="7"/>
        <v>263.62371707678983</v>
      </c>
      <c r="S62" s="26"/>
      <c r="T62" s="64">
        <v>3.9023786063660255E-2</v>
      </c>
      <c r="U62" s="64">
        <v>0</v>
      </c>
      <c r="V62" s="64">
        <v>0.15943707016385611</v>
      </c>
      <c r="W62" s="64">
        <v>0.57835002637489508</v>
      </c>
      <c r="X62" s="64">
        <v>0.21615581204265544</v>
      </c>
      <c r="Y62" s="64">
        <v>7.0333053549331004E-3</v>
      </c>
      <c r="Z62" s="32">
        <f t="shared" si="8"/>
        <v>0.34648857445123382</v>
      </c>
      <c r="AA62" s="64">
        <v>0.45353319183367147</v>
      </c>
      <c r="AB62" s="64">
        <v>5.3062373207312654E-4</v>
      </c>
      <c r="AC62" s="64">
        <v>0.54593618443425551</v>
      </c>
      <c r="AD62" s="66">
        <f t="shared" si="9"/>
        <v>0.65351142554876618</v>
      </c>
      <c r="AE62" s="56"/>
    </row>
    <row r="63" spans="1:31" s="25" customFormat="1" ht="20.100000000000001" customHeight="1" x14ac:dyDescent="0.3">
      <c r="A63" s="22"/>
      <c r="B63" s="23">
        <v>389</v>
      </c>
      <c r="C63" s="6">
        <v>7</v>
      </c>
      <c r="D63" s="24" t="s">
        <v>43</v>
      </c>
      <c r="E63" s="41">
        <v>7370</v>
      </c>
      <c r="F63" s="41">
        <v>0</v>
      </c>
      <c r="G63" s="41">
        <v>0</v>
      </c>
      <c r="H63" s="41">
        <v>15892</v>
      </c>
      <c r="I63" s="41">
        <v>15892</v>
      </c>
      <c r="J63" s="26"/>
      <c r="K63" s="62">
        <v>4198.67</v>
      </c>
      <c r="L63" s="42">
        <f t="shared" si="5"/>
        <v>264.20022652907124</v>
      </c>
      <c r="M63" s="26"/>
      <c r="N63" s="62">
        <v>1451.44</v>
      </c>
      <c r="O63" s="42">
        <f t="shared" si="6"/>
        <v>91.33148754090108</v>
      </c>
      <c r="P63" s="26"/>
      <c r="Q63" s="62">
        <v>2747.23</v>
      </c>
      <c r="R63" s="42">
        <f t="shared" si="7"/>
        <v>172.86873898817015</v>
      </c>
      <c r="S63" s="26"/>
      <c r="T63" s="64">
        <v>6.0326296643333513E-2</v>
      </c>
      <c r="U63" s="64">
        <v>0</v>
      </c>
      <c r="V63" s="64">
        <v>6.5080196218927397E-2</v>
      </c>
      <c r="W63" s="64">
        <v>0.60579148983078868</v>
      </c>
      <c r="X63" s="64">
        <v>0.2688020173069503</v>
      </c>
      <c r="Y63" s="64">
        <v>0</v>
      </c>
      <c r="Z63" s="32">
        <f t="shared" si="8"/>
        <v>0.34569042101427355</v>
      </c>
      <c r="AA63" s="64">
        <v>0</v>
      </c>
      <c r="AB63" s="64">
        <v>1.4032316187578033E-2</v>
      </c>
      <c r="AC63" s="64">
        <v>0.98596768381242195</v>
      </c>
      <c r="AD63" s="66">
        <f t="shared" si="9"/>
        <v>0.65430957898572639</v>
      </c>
      <c r="AE63" s="56"/>
    </row>
    <row r="64" spans="1:31" s="25" customFormat="1" ht="20.100000000000001" customHeight="1" x14ac:dyDescent="0.3">
      <c r="A64" s="22"/>
      <c r="B64" s="23">
        <v>287</v>
      </c>
      <c r="C64" s="6">
        <v>7</v>
      </c>
      <c r="D64" s="24" t="s">
        <v>57</v>
      </c>
      <c r="E64" s="41">
        <v>1340</v>
      </c>
      <c r="F64" s="41">
        <v>64</v>
      </c>
      <c r="G64" s="41">
        <v>112</v>
      </c>
      <c r="H64" s="41">
        <v>3067</v>
      </c>
      <c r="I64" s="41">
        <v>3114</v>
      </c>
      <c r="J64" s="26"/>
      <c r="K64" s="62">
        <v>1090.1600000000001</v>
      </c>
      <c r="L64" s="42">
        <f t="shared" si="5"/>
        <v>350.08349389852282</v>
      </c>
      <c r="M64" s="26"/>
      <c r="N64" s="62">
        <v>375.82</v>
      </c>
      <c r="O64" s="42">
        <f t="shared" si="6"/>
        <v>120.68721901091843</v>
      </c>
      <c r="P64" s="26"/>
      <c r="Q64" s="62">
        <v>714.34</v>
      </c>
      <c r="R64" s="42">
        <f t="shared" si="7"/>
        <v>229.39627488760436</v>
      </c>
      <c r="S64" s="26"/>
      <c r="T64" s="64">
        <v>4.4968335905486663E-2</v>
      </c>
      <c r="U64" s="64">
        <v>0</v>
      </c>
      <c r="V64" s="64">
        <v>2.0222446916076844E-2</v>
      </c>
      <c r="W64" s="64">
        <v>0.80996221595444629</v>
      </c>
      <c r="X64" s="64">
        <v>0.12484700122399021</v>
      </c>
      <c r="Y64" s="64">
        <v>0</v>
      </c>
      <c r="Z64" s="32">
        <f t="shared" si="8"/>
        <v>0.34473838702575765</v>
      </c>
      <c r="AA64" s="64">
        <v>0</v>
      </c>
      <c r="AB64" s="64">
        <v>0</v>
      </c>
      <c r="AC64" s="64">
        <v>1</v>
      </c>
      <c r="AD64" s="66">
        <f t="shared" si="9"/>
        <v>0.65526161297424235</v>
      </c>
      <c r="AE64" s="56"/>
    </row>
    <row r="65" spans="1:31" s="25" customFormat="1" ht="20.100000000000001" customHeight="1" x14ac:dyDescent="0.3">
      <c r="A65" s="22"/>
      <c r="B65" s="23">
        <v>18</v>
      </c>
      <c r="C65" s="6">
        <v>2</v>
      </c>
      <c r="D65" s="24" t="s">
        <v>41</v>
      </c>
      <c r="E65" s="41">
        <v>139488</v>
      </c>
      <c r="F65" s="41">
        <v>28699</v>
      </c>
      <c r="G65" s="41">
        <v>0</v>
      </c>
      <c r="H65" s="41">
        <v>398718</v>
      </c>
      <c r="I65" s="41">
        <v>398718</v>
      </c>
      <c r="J65" s="26"/>
      <c r="K65" s="62">
        <v>162866.22</v>
      </c>
      <c r="L65" s="42">
        <f t="shared" si="5"/>
        <v>408.4747114501979</v>
      </c>
      <c r="M65" s="26"/>
      <c r="N65" s="62">
        <v>55890.75</v>
      </c>
      <c r="O65" s="42">
        <f t="shared" si="6"/>
        <v>140.17613952718463</v>
      </c>
      <c r="P65" s="26"/>
      <c r="Q65" s="62">
        <v>106975.47</v>
      </c>
      <c r="R65" s="42">
        <f t="shared" si="7"/>
        <v>268.29857192301324</v>
      </c>
      <c r="S65" s="26"/>
      <c r="T65" s="64">
        <v>3.9307756650250714E-2</v>
      </c>
      <c r="U65" s="64">
        <v>0</v>
      </c>
      <c r="V65" s="64">
        <v>9.5384298832991155E-2</v>
      </c>
      <c r="W65" s="64">
        <v>0.42877792836918455</v>
      </c>
      <c r="X65" s="64">
        <v>0.42416678967449889</v>
      </c>
      <c r="Y65" s="64">
        <v>1.2363226473074704E-2</v>
      </c>
      <c r="Z65" s="32">
        <f t="shared" si="8"/>
        <v>0.34316968859472519</v>
      </c>
      <c r="AA65" s="64">
        <v>0</v>
      </c>
      <c r="AB65" s="64">
        <v>1.6835635309664918E-4</v>
      </c>
      <c r="AC65" s="64">
        <v>0.99983164364690336</v>
      </c>
      <c r="AD65" s="66">
        <f t="shared" si="9"/>
        <v>0.65683031140527481</v>
      </c>
      <c r="AE65" s="56"/>
    </row>
    <row r="66" spans="1:31" s="25" customFormat="1" ht="20.100000000000001" customHeight="1" x14ac:dyDescent="0.3">
      <c r="A66" s="22"/>
      <c r="B66" s="23">
        <v>736</v>
      </c>
      <c r="C66" s="6">
        <v>7</v>
      </c>
      <c r="D66" s="24" t="s">
        <v>55</v>
      </c>
      <c r="E66" s="41">
        <v>1387</v>
      </c>
      <c r="F66" s="41">
        <v>23</v>
      </c>
      <c r="G66" s="41">
        <v>0</v>
      </c>
      <c r="H66" s="41">
        <v>2961</v>
      </c>
      <c r="I66" s="41">
        <v>2961</v>
      </c>
      <c r="J66" s="26"/>
      <c r="K66" s="62">
        <v>991.42373275862064</v>
      </c>
      <c r="L66" s="42">
        <f t="shared" si="5"/>
        <v>334.82733291409005</v>
      </c>
      <c r="M66" s="26"/>
      <c r="N66" s="62">
        <v>339.30298620689649</v>
      </c>
      <c r="O66" s="42">
        <f t="shared" si="6"/>
        <v>114.59067416646285</v>
      </c>
      <c r="P66" s="26">
        <v>6</v>
      </c>
      <c r="Q66" s="62">
        <v>652.12074655172421</v>
      </c>
      <c r="R66" s="42">
        <f t="shared" si="7"/>
        <v>220.23665874762725</v>
      </c>
      <c r="S66" s="26"/>
      <c r="T66" s="64">
        <v>4.8098604089645614E-2</v>
      </c>
      <c r="U66" s="64">
        <v>0</v>
      </c>
      <c r="V66" s="64">
        <v>1.0609986196245355E-2</v>
      </c>
      <c r="W66" s="64">
        <v>0.77300523976810631</v>
      </c>
      <c r="X66" s="64">
        <v>0.12048228769514172</v>
      </c>
      <c r="Y66" s="64">
        <v>4.7803882250861011E-2</v>
      </c>
      <c r="Z66" s="32">
        <f t="shared" si="8"/>
        <v>0.34223811171313334</v>
      </c>
      <c r="AA66" s="64">
        <v>0</v>
      </c>
      <c r="AB66" s="64">
        <v>0</v>
      </c>
      <c r="AC66" s="64">
        <v>1</v>
      </c>
      <c r="AD66" s="66">
        <f t="shared" si="9"/>
        <v>0.65776188828686666</v>
      </c>
      <c r="AE66" s="56"/>
    </row>
    <row r="67" spans="1:31" s="25" customFormat="1" ht="20.100000000000001" customHeight="1" x14ac:dyDescent="0.3">
      <c r="A67" s="22"/>
      <c r="B67" s="23">
        <v>179</v>
      </c>
      <c r="C67" s="6">
        <v>3</v>
      </c>
      <c r="D67" s="24" t="s">
        <v>29</v>
      </c>
      <c r="E67" s="41">
        <v>28012</v>
      </c>
      <c r="F67" s="41">
        <v>13934</v>
      </c>
      <c r="G67" s="41">
        <v>0</v>
      </c>
      <c r="H67" s="41">
        <v>104026</v>
      </c>
      <c r="I67" s="41">
        <v>104026</v>
      </c>
      <c r="J67" s="26"/>
      <c r="K67" s="62">
        <v>44719.88</v>
      </c>
      <c r="L67" s="43">
        <f t="shared" si="5"/>
        <v>429.89137331051853</v>
      </c>
      <c r="M67" s="26"/>
      <c r="N67" s="62">
        <v>15277.73</v>
      </c>
      <c r="O67" s="43">
        <f t="shared" si="6"/>
        <v>146.86453386653338</v>
      </c>
      <c r="P67" s="26"/>
      <c r="Q67" s="62">
        <v>29442.149999999998</v>
      </c>
      <c r="R67" s="43">
        <f t="shared" si="7"/>
        <v>283.02683944398512</v>
      </c>
      <c r="S67" s="26"/>
      <c r="T67" s="64">
        <v>3.7517353690633359E-2</v>
      </c>
      <c r="U67" s="64">
        <v>0</v>
      </c>
      <c r="V67" s="64">
        <v>0.1125821702569688</v>
      </c>
      <c r="W67" s="64">
        <v>0.49716155475977125</v>
      </c>
      <c r="X67" s="64">
        <v>0.34453285926639626</v>
      </c>
      <c r="Y67" s="64">
        <v>8.2060620262303374E-3</v>
      </c>
      <c r="Z67" s="33">
        <f t="shared" si="8"/>
        <v>0.3416317306754848</v>
      </c>
      <c r="AA67" s="64">
        <v>0</v>
      </c>
      <c r="AB67" s="64">
        <v>1.0647999551663177E-3</v>
      </c>
      <c r="AC67" s="64">
        <v>0.99893520004483372</v>
      </c>
      <c r="AD67" s="66">
        <f t="shared" si="9"/>
        <v>0.6583682693245152</v>
      </c>
      <c r="AE67" s="56"/>
    </row>
    <row r="68" spans="1:31" s="25" customFormat="1" ht="20.100000000000001" customHeight="1" x14ac:dyDescent="0.3">
      <c r="A68" s="22"/>
      <c r="B68" s="23">
        <v>277</v>
      </c>
      <c r="C68" s="6">
        <v>9</v>
      </c>
      <c r="D68" s="24" t="s">
        <v>129</v>
      </c>
      <c r="E68" s="41">
        <v>1408</v>
      </c>
      <c r="F68" s="41">
        <v>0</v>
      </c>
      <c r="G68" s="41">
        <v>445</v>
      </c>
      <c r="H68" s="41">
        <v>3430</v>
      </c>
      <c r="I68" s="41">
        <v>3615</v>
      </c>
      <c r="J68" s="26"/>
      <c r="K68" s="62">
        <v>719.64</v>
      </c>
      <c r="L68" s="42">
        <f t="shared" si="5"/>
        <v>199.07053941908714</v>
      </c>
      <c r="M68" s="26"/>
      <c r="N68" s="62">
        <v>245.41</v>
      </c>
      <c r="O68" s="42">
        <f t="shared" si="6"/>
        <v>67.886583679114793</v>
      </c>
      <c r="P68" s="26"/>
      <c r="Q68" s="62">
        <v>474.23</v>
      </c>
      <c r="R68" s="42">
        <f t="shared" si="7"/>
        <v>131.18395573997233</v>
      </c>
      <c r="S68" s="26"/>
      <c r="T68" s="64">
        <v>7.7013976610570065E-2</v>
      </c>
      <c r="U68" s="64">
        <v>0</v>
      </c>
      <c r="V68" s="64">
        <v>0.10187033943197099</v>
      </c>
      <c r="W68" s="64">
        <v>0.76569821930646675</v>
      </c>
      <c r="X68" s="64">
        <v>5.5417464650992218E-2</v>
      </c>
      <c r="Y68" s="64">
        <v>0</v>
      </c>
      <c r="Z68" s="32">
        <f t="shared" si="8"/>
        <v>0.34101773108776612</v>
      </c>
      <c r="AA68" s="64">
        <v>0</v>
      </c>
      <c r="AB68" s="64">
        <v>0</v>
      </c>
      <c r="AC68" s="64">
        <v>1</v>
      </c>
      <c r="AD68" s="66">
        <f t="shared" si="9"/>
        <v>0.65898226891223388</v>
      </c>
      <c r="AE68" s="56"/>
    </row>
    <row r="69" spans="1:31" s="25" customFormat="1" ht="20.100000000000001" customHeight="1" x14ac:dyDescent="0.3">
      <c r="A69" s="22"/>
      <c r="B69" s="23">
        <v>212</v>
      </c>
      <c r="C69" s="6">
        <v>7</v>
      </c>
      <c r="D69" s="24" t="s">
        <v>42</v>
      </c>
      <c r="E69" s="41">
        <v>5430</v>
      </c>
      <c r="F69" s="41">
        <v>0</v>
      </c>
      <c r="G69" s="41">
        <v>0</v>
      </c>
      <c r="H69" s="41">
        <v>10404</v>
      </c>
      <c r="I69" s="41">
        <v>10404</v>
      </c>
      <c r="J69" s="26"/>
      <c r="K69" s="62">
        <v>2189.1999999999998</v>
      </c>
      <c r="L69" s="42">
        <f t="shared" si="5"/>
        <v>210.41906958861975</v>
      </c>
      <c r="M69" s="26"/>
      <c r="N69" s="62">
        <v>741.01</v>
      </c>
      <c r="O69" s="42">
        <f t="shared" si="6"/>
        <v>71.223567858515949</v>
      </c>
      <c r="P69" s="26"/>
      <c r="Q69" s="62">
        <v>1448.1899999999998</v>
      </c>
      <c r="R69" s="42">
        <f t="shared" si="7"/>
        <v>139.19550173010379</v>
      </c>
      <c r="S69" s="26"/>
      <c r="T69" s="64">
        <v>7.7367376958475592E-2</v>
      </c>
      <c r="U69" s="64">
        <v>0</v>
      </c>
      <c r="V69" s="64">
        <v>0.2751649775306676</v>
      </c>
      <c r="W69" s="64">
        <v>0.64746764551085678</v>
      </c>
      <c r="X69" s="64">
        <v>0</v>
      </c>
      <c r="Y69" s="64">
        <v>0</v>
      </c>
      <c r="Z69" s="32">
        <f t="shared" si="8"/>
        <v>0.33848437785492419</v>
      </c>
      <c r="AA69" s="64">
        <v>0</v>
      </c>
      <c r="AB69" s="64">
        <v>1.040609312313992E-2</v>
      </c>
      <c r="AC69" s="64">
        <v>0.98959390687686011</v>
      </c>
      <c r="AD69" s="66">
        <f t="shared" si="9"/>
        <v>0.66151562214507575</v>
      </c>
      <c r="AE69" s="56"/>
    </row>
    <row r="70" spans="1:31" s="25" customFormat="1" ht="20.100000000000001" customHeight="1" x14ac:dyDescent="0.3">
      <c r="A70" s="22"/>
      <c r="B70" s="23">
        <v>555</v>
      </c>
      <c r="C70" s="6">
        <v>7</v>
      </c>
      <c r="D70" s="24" t="s">
        <v>45</v>
      </c>
      <c r="E70" s="41">
        <v>5299</v>
      </c>
      <c r="F70" s="41">
        <v>71</v>
      </c>
      <c r="G70" s="41">
        <v>1395</v>
      </c>
      <c r="H70" s="41">
        <v>9804</v>
      </c>
      <c r="I70" s="41">
        <v>10385</v>
      </c>
      <c r="J70" s="26"/>
      <c r="K70" s="62">
        <v>3589.1671190814704</v>
      </c>
      <c r="L70" s="42">
        <f t="shared" si="5"/>
        <v>345.61069995969865</v>
      </c>
      <c r="M70" s="26"/>
      <c r="N70" s="62">
        <v>1186.5756952651766</v>
      </c>
      <c r="O70" s="42">
        <f t="shared" si="6"/>
        <v>114.2586129287604</v>
      </c>
      <c r="P70" s="26">
        <v>6</v>
      </c>
      <c r="Q70" s="62">
        <v>2402.5914238162936</v>
      </c>
      <c r="R70" s="42">
        <f t="shared" si="7"/>
        <v>231.35208703093824</v>
      </c>
      <c r="S70" s="26"/>
      <c r="T70" s="64">
        <v>4.5525961989241304E-2</v>
      </c>
      <c r="U70" s="64">
        <v>0</v>
      </c>
      <c r="V70" s="64">
        <v>0.23895652096315217</v>
      </c>
      <c r="W70" s="64">
        <v>0.7091546697129385</v>
      </c>
      <c r="X70" s="64">
        <v>6.0931637390265574E-3</v>
      </c>
      <c r="Y70" s="64">
        <v>2.6968359564156271E-4</v>
      </c>
      <c r="Z70" s="32">
        <f t="shared" si="8"/>
        <v>0.3305991768833661</v>
      </c>
      <c r="AA70" s="64">
        <v>0</v>
      </c>
      <c r="AB70" s="64">
        <v>1.6440581452362765E-3</v>
      </c>
      <c r="AC70" s="64">
        <v>0.99835594185476384</v>
      </c>
      <c r="AD70" s="66">
        <f t="shared" si="9"/>
        <v>0.66940082311663385</v>
      </c>
      <c r="AE70" s="56"/>
    </row>
    <row r="71" spans="1:31" s="25" customFormat="1" ht="20.100000000000001" customHeight="1" x14ac:dyDescent="0.3">
      <c r="A71" s="22"/>
      <c r="B71" s="23">
        <v>296</v>
      </c>
      <c r="C71" s="6">
        <v>7</v>
      </c>
      <c r="D71" s="24" t="s">
        <v>76</v>
      </c>
      <c r="E71" s="41">
        <v>10322</v>
      </c>
      <c r="F71" s="41">
        <v>235</v>
      </c>
      <c r="G71" s="41">
        <v>3098</v>
      </c>
      <c r="H71" s="41">
        <v>18646</v>
      </c>
      <c r="I71" s="41">
        <v>19937</v>
      </c>
      <c r="J71" s="26"/>
      <c r="K71" s="62">
        <v>5600.23</v>
      </c>
      <c r="L71" s="42">
        <f t="shared" ref="L71:L102" si="10">K71*1000/I71</f>
        <v>280.8963234187691</v>
      </c>
      <c r="M71" s="26"/>
      <c r="N71" s="62">
        <v>1776.69</v>
      </c>
      <c r="O71" s="42">
        <f t="shared" ref="O71:O102" si="11">N71*1000/I71</f>
        <v>89.115212920700202</v>
      </c>
      <c r="P71" s="26"/>
      <c r="Q71" s="62">
        <v>3823.54</v>
      </c>
      <c r="R71" s="42">
        <f t="shared" ref="R71:R102" si="12">Q71*1000/I71</f>
        <v>191.78111049806893</v>
      </c>
      <c r="S71" s="26"/>
      <c r="T71" s="64">
        <v>5.7826632670865484E-2</v>
      </c>
      <c r="U71" s="64">
        <v>0</v>
      </c>
      <c r="V71" s="64">
        <v>2.2142298318783806E-2</v>
      </c>
      <c r="W71" s="64">
        <v>0.75311956503385502</v>
      </c>
      <c r="X71" s="64">
        <v>0.134345327547293</v>
      </c>
      <c r="Y71" s="64">
        <v>3.256617642920262E-2</v>
      </c>
      <c r="Z71" s="32">
        <f t="shared" ref="Z71:Z102" si="13">N71/K71</f>
        <v>0.3172530413929428</v>
      </c>
      <c r="AA71" s="64">
        <v>0</v>
      </c>
      <c r="AB71" s="64">
        <v>0</v>
      </c>
      <c r="AC71" s="64">
        <v>1</v>
      </c>
      <c r="AD71" s="66">
        <f t="shared" ref="AD71:AD102" si="14">Q71/K71</f>
        <v>0.68274695860705725</v>
      </c>
      <c r="AE71" s="56"/>
    </row>
    <row r="72" spans="1:31" s="25" customFormat="1" ht="20.100000000000001" customHeight="1" x14ac:dyDescent="0.3">
      <c r="A72" s="22"/>
      <c r="B72" s="23">
        <v>952</v>
      </c>
      <c r="C72" s="6">
        <v>9</v>
      </c>
      <c r="D72" s="24" t="s">
        <v>156</v>
      </c>
      <c r="E72" s="41">
        <v>791</v>
      </c>
      <c r="F72" s="41">
        <v>0</v>
      </c>
      <c r="G72" s="41">
        <v>479</v>
      </c>
      <c r="H72" s="41">
        <v>670</v>
      </c>
      <c r="I72" s="41">
        <v>870</v>
      </c>
      <c r="J72" s="26"/>
      <c r="K72" s="62">
        <v>334.05</v>
      </c>
      <c r="L72" s="42">
        <f t="shared" si="10"/>
        <v>383.9655172413793</v>
      </c>
      <c r="M72" s="26"/>
      <c r="N72" s="62">
        <v>105.68</v>
      </c>
      <c r="O72" s="42">
        <f t="shared" si="11"/>
        <v>121.47126436781609</v>
      </c>
      <c r="P72" s="26"/>
      <c r="Q72" s="62">
        <v>228.37</v>
      </c>
      <c r="R72" s="42">
        <f t="shared" si="12"/>
        <v>262.4942528735632</v>
      </c>
      <c r="S72" s="26"/>
      <c r="T72" s="64">
        <v>3.4916729750189245E-2</v>
      </c>
      <c r="U72" s="64">
        <v>5.0529901589704766E-2</v>
      </c>
      <c r="V72" s="64">
        <v>8.5162755488266458E-3</v>
      </c>
      <c r="W72" s="64">
        <v>0.90603709311127922</v>
      </c>
      <c r="X72" s="64">
        <v>0</v>
      </c>
      <c r="Y72" s="64">
        <v>0</v>
      </c>
      <c r="Z72" s="32">
        <f t="shared" si="13"/>
        <v>0.3163598263732974</v>
      </c>
      <c r="AA72" s="64">
        <v>0</v>
      </c>
      <c r="AB72" s="64">
        <v>0</v>
      </c>
      <c r="AC72" s="64">
        <v>1</v>
      </c>
      <c r="AD72" s="66">
        <f t="shared" si="14"/>
        <v>0.6836401736267026</v>
      </c>
      <c r="AE72" s="56"/>
    </row>
    <row r="73" spans="1:31" s="25" customFormat="1" ht="20.100000000000001" customHeight="1" x14ac:dyDescent="0.3">
      <c r="A73" s="22"/>
      <c r="B73" s="23">
        <v>967</v>
      </c>
      <c r="C73" s="6">
        <v>7</v>
      </c>
      <c r="D73" s="24" t="s">
        <v>137</v>
      </c>
      <c r="E73" s="41">
        <v>1088</v>
      </c>
      <c r="F73" s="41">
        <v>43</v>
      </c>
      <c r="G73" s="41">
        <v>16</v>
      </c>
      <c r="H73" s="41">
        <v>2200</v>
      </c>
      <c r="I73" s="41">
        <v>2207</v>
      </c>
      <c r="J73" s="26"/>
      <c r="K73" s="62">
        <v>753.07</v>
      </c>
      <c r="L73" s="42">
        <f t="shared" si="10"/>
        <v>341.21884911644764</v>
      </c>
      <c r="M73" s="26"/>
      <c r="N73" s="62">
        <v>236.74</v>
      </c>
      <c r="O73" s="42">
        <f t="shared" si="11"/>
        <v>107.26778432260988</v>
      </c>
      <c r="P73" s="26"/>
      <c r="Q73" s="62">
        <v>516.33000000000004</v>
      </c>
      <c r="R73" s="42">
        <f t="shared" si="12"/>
        <v>233.95106479383782</v>
      </c>
      <c r="S73" s="26"/>
      <c r="T73" s="64">
        <v>5.1195404240939421E-2</v>
      </c>
      <c r="U73" s="64">
        <v>0</v>
      </c>
      <c r="V73" s="64">
        <v>0</v>
      </c>
      <c r="W73" s="64">
        <v>0.94880459575906051</v>
      </c>
      <c r="X73" s="64">
        <v>0</v>
      </c>
      <c r="Y73" s="64">
        <v>0</v>
      </c>
      <c r="Z73" s="32">
        <f t="shared" si="13"/>
        <v>0.31436652635213191</v>
      </c>
      <c r="AA73" s="64">
        <v>0</v>
      </c>
      <c r="AB73" s="64">
        <v>2.3163480719694769E-2</v>
      </c>
      <c r="AC73" s="64">
        <v>0.97683651928030513</v>
      </c>
      <c r="AD73" s="66">
        <f t="shared" si="14"/>
        <v>0.68563347364786809</v>
      </c>
      <c r="AE73" s="56"/>
    </row>
    <row r="74" spans="1:31" s="25" customFormat="1" ht="20.100000000000001" customHeight="1" x14ac:dyDescent="0.3">
      <c r="A74" s="22"/>
      <c r="B74" s="23">
        <v>331</v>
      </c>
      <c r="C74" s="6">
        <v>9</v>
      </c>
      <c r="D74" s="24" t="s">
        <v>79</v>
      </c>
      <c r="E74" s="41">
        <v>3689</v>
      </c>
      <c r="F74" s="41">
        <v>8</v>
      </c>
      <c r="G74" s="41">
        <v>0</v>
      </c>
      <c r="H74" s="41">
        <v>6140</v>
      </c>
      <c r="I74" s="41">
        <v>6140</v>
      </c>
      <c r="J74" s="26"/>
      <c r="K74" s="62">
        <v>1656.76</v>
      </c>
      <c r="L74" s="42">
        <f t="shared" si="10"/>
        <v>269.83061889250814</v>
      </c>
      <c r="M74" s="26"/>
      <c r="N74" s="62">
        <v>507.69</v>
      </c>
      <c r="O74" s="42">
        <f t="shared" si="11"/>
        <v>82.685667752442995</v>
      </c>
      <c r="P74" s="26"/>
      <c r="Q74" s="62">
        <v>1149.07</v>
      </c>
      <c r="R74" s="42">
        <f t="shared" si="12"/>
        <v>187.14495114006516</v>
      </c>
      <c r="S74" s="26"/>
      <c r="T74" s="64">
        <v>6.6635151371900167E-2</v>
      </c>
      <c r="U74" s="64">
        <v>0</v>
      </c>
      <c r="V74" s="64">
        <v>2.4030412259449664E-2</v>
      </c>
      <c r="W74" s="64">
        <v>0.90933443636865019</v>
      </c>
      <c r="X74" s="64">
        <v>0</v>
      </c>
      <c r="Y74" s="64">
        <v>0</v>
      </c>
      <c r="Z74" s="32">
        <f t="shared" si="13"/>
        <v>0.30643545232864144</v>
      </c>
      <c r="AA74" s="64">
        <v>0</v>
      </c>
      <c r="AB74" s="64">
        <v>5.3086409009024693E-4</v>
      </c>
      <c r="AC74" s="64">
        <v>0.99946913590990982</v>
      </c>
      <c r="AD74" s="66">
        <f t="shared" si="14"/>
        <v>0.69356454767135856</v>
      </c>
      <c r="AE74" s="56"/>
    </row>
    <row r="75" spans="1:31" s="25" customFormat="1" ht="20.100000000000001" customHeight="1" x14ac:dyDescent="0.3">
      <c r="A75" s="22"/>
      <c r="B75" s="23">
        <v>616</v>
      </c>
      <c r="C75" s="6">
        <v>8</v>
      </c>
      <c r="D75" s="24" t="s">
        <v>153</v>
      </c>
      <c r="E75" s="41">
        <v>1648</v>
      </c>
      <c r="F75" s="41">
        <v>28</v>
      </c>
      <c r="G75" s="41">
        <v>635</v>
      </c>
      <c r="H75" s="41">
        <v>2454</v>
      </c>
      <c r="I75" s="41">
        <v>2719</v>
      </c>
      <c r="J75" s="26"/>
      <c r="K75" s="62">
        <v>937.428867536285</v>
      </c>
      <c r="L75" s="42">
        <f t="shared" si="10"/>
        <v>344.76971957936189</v>
      </c>
      <c r="M75" s="26"/>
      <c r="N75" s="62">
        <v>285.6470940290281</v>
      </c>
      <c r="O75" s="42">
        <f t="shared" si="11"/>
        <v>105.05593748768962</v>
      </c>
      <c r="P75" s="26">
        <v>6</v>
      </c>
      <c r="Q75" s="62">
        <v>651.78177350725696</v>
      </c>
      <c r="R75" s="42">
        <f t="shared" si="12"/>
        <v>239.7137820916723</v>
      </c>
      <c r="S75" s="26"/>
      <c r="T75" s="64">
        <v>4.7331130904577197E-2</v>
      </c>
      <c r="U75" s="64">
        <v>0</v>
      </c>
      <c r="V75" s="64">
        <v>0</v>
      </c>
      <c r="W75" s="64">
        <v>0.94895799640615852</v>
      </c>
      <c r="X75" s="64">
        <v>0</v>
      </c>
      <c r="Y75" s="64">
        <v>3.7108726892641887E-3</v>
      </c>
      <c r="Z75" s="32">
        <f t="shared" si="13"/>
        <v>0.30471335364330626</v>
      </c>
      <c r="AA75" s="64">
        <v>0</v>
      </c>
      <c r="AB75" s="64">
        <v>1.3792960106301447E-2</v>
      </c>
      <c r="AC75" s="64">
        <v>0.98620703989369851</v>
      </c>
      <c r="AD75" s="66">
        <f t="shared" si="14"/>
        <v>0.69528664635669379</v>
      </c>
      <c r="AE75" s="56"/>
    </row>
    <row r="76" spans="1:31" s="25" customFormat="1" ht="20.100000000000001" customHeight="1" x14ac:dyDescent="0.3">
      <c r="A76" s="22"/>
      <c r="B76" s="23">
        <v>786</v>
      </c>
      <c r="C76" s="6">
        <v>7</v>
      </c>
      <c r="D76" s="24" t="s">
        <v>136</v>
      </c>
      <c r="E76" s="41">
        <v>19232</v>
      </c>
      <c r="F76" s="41">
        <v>1353</v>
      </c>
      <c r="G76" s="41">
        <v>2071</v>
      </c>
      <c r="H76" s="41">
        <v>45608</v>
      </c>
      <c r="I76" s="41">
        <v>46471</v>
      </c>
      <c r="J76" s="26"/>
      <c r="K76" s="62">
        <v>19812.09</v>
      </c>
      <c r="L76" s="42">
        <f t="shared" si="10"/>
        <v>426.33233629575432</v>
      </c>
      <c r="M76" s="26"/>
      <c r="N76" s="62">
        <v>6011.2</v>
      </c>
      <c r="O76" s="42">
        <f t="shared" si="11"/>
        <v>129.35379053603322</v>
      </c>
      <c r="P76" s="26"/>
      <c r="Q76" s="62">
        <v>13800.890000000001</v>
      </c>
      <c r="R76" s="42">
        <f t="shared" si="12"/>
        <v>296.97854575972116</v>
      </c>
      <c r="S76" s="26"/>
      <c r="T76" s="64">
        <v>4.1805296779345226E-2</v>
      </c>
      <c r="U76" s="64">
        <v>0</v>
      </c>
      <c r="V76" s="64">
        <v>0.13587636412030876</v>
      </c>
      <c r="W76" s="64">
        <v>0.672900585573596</v>
      </c>
      <c r="X76" s="64">
        <v>0.14941775352675007</v>
      </c>
      <c r="Y76" s="64">
        <v>0</v>
      </c>
      <c r="Z76" s="32">
        <f t="shared" si="13"/>
        <v>0.30341069518662594</v>
      </c>
      <c r="AA76" s="64">
        <v>0</v>
      </c>
      <c r="AB76" s="64">
        <v>4.8801200502286441E-3</v>
      </c>
      <c r="AC76" s="64">
        <v>0.99511987994977136</v>
      </c>
      <c r="AD76" s="66">
        <f t="shared" si="14"/>
        <v>0.69658930481337411</v>
      </c>
      <c r="AE76" s="56"/>
    </row>
    <row r="77" spans="1:31" s="25" customFormat="1" ht="20.100000000000001" customHeight="1" x14ac:dyDescent="0.3">
      <c r="A77" s="22"/>
      <c r="B77" s="23">
        <v>55</v>
      </c>
      <c r="C77" s="6">
        <v>3</v>
      </c>
      <c r="D77" s="24" t="s">
        <v>74</v>
      </c>
      <c r="E77" s="41">
        <v>26137</v>
      </c>
      <c r="F77" s="41">
        <v>8348</v>
      </c>
      <c r="G77" s="41">
        <v>109</v>
      </c>
      <c r="H77" s="41">
        <v>73368</v>
      </c>
      <c r="I77" s="41">
        <v>73413</v>
      </c>
      <c r="J77" s="26"/>
      <c r="K77" s="62">
        <v>32547.63</v>
      </c>
      <c r="L77" s="42">
        <f t="shared" si="10"/>
        <v>443.34967921212865</v>
      </c>
      <c r="M77" s="26"/>
      <c r="N77" s="62">
        <v>9811.33</v>
      </c>
      <c r="O77" s="42">
        <f t="shared" si="11"/>
        <v>133.64567583398036</v>
      </c>
      <c r="P77" s="26"/>
      <c r="Q77" s="62">
        <v>22736.300000000003</v>
      </c>
      <c r="R77" s="42">
        <f t="shared" si="12"/>
        <v>309.70400337814834</v>
      </c>
      <c r="S77" s="26"/>
      <c r="T77" s="64">
        <v>4.120338425065715E-2</v>
      </c>
      <c r="U77" s="64">
        <v>1.271285340519583E-2</v>
      </c>
      <c r="V77" s="64">
        <v>0.12800405245771981</v>
      </c>
      <c r="W77" s="64">
        <v>0.71656136324025388</v>
      </c>
      <c r="X77" s="64">
        <v>8.8750454831302172E-2</v>
      </c>
      <c r="Y77" s="64">
        <v>1.2767891814871174E-2</v>
      </c>
      <c r="Z77" s="32">
        <f t="shared" si="13"/>
        <v>0.30144529724591312</v>
      </c>
      <c r="AA77" s="64">
        <v>0</v>
      </c>
      <c r="AB77" s="64">
        <v>1.7848110730417875E-3</v>
      </c>
      <c r="AC77" s="64">
        <v>0.99821518892695815</v>
      </c>
      <c r="AD77" s="66">
        <f t="shared" si="14"/>
        <v>0.69855470275408693</v>
      </c>
      <c r="AE77" s="56"/>
    </row>
    <row r="78" spans="1:31" s="25" customFormat="1" ht="20.100000000000001" customHeight="1" x14ac:dyDescent="0.3">
      <c r="A78" s="22"/>
      <c r="B78" s="23">
        <v>552</v>
      </c>
      <c r="C78" s="6">
        <v>9</v>
      </c>
      <c r="D78" s="24" t="s">
        <v>52</v>
      </c>
      <c r="E78" s="41">
        <v>1661</v>
      </c>
      <c r="F78" s="41">
        <v>28</v>
      </c>
      <c r="G78" s="41">
        <v>626</v>
      </c>
      <c r="H78" s="41">
        <v>2420</v>
      </c>
      <c r="I78" s="41">
        <v>2681</v>
      </c>
      <c r="J78" s="26"/>
      <c r="K78" s="62">
        <v>916.71</v>
      </c>
      <c r="L78" s="42">
        <f t="shared" si="10"/>
        <v>341.92838493099589</v>
      </c>
      <c r="M78" s="26"/>
      <c r="N78" s="62">
        <v>269.45</v>
      </c>
      <c r="O78" s="42">
        <f t="shared" si="11"/>
        <v>100.50354345393509</v>
      </c>
      <c r="P78" s="26"/>
      <c r="Q78" s="62">
        <v>647.26</v>
      </c>
      <c r="R78" s="42">
        <f t="shared" si="12"/>
        <v>241.4248414770608</v>
      </c>
      <c r="S78" s="26">
        <v>2</v>
      </c>
      <c r="T78" s="64">
        <v>4.9471144924846916E-2</v>
      </c>
      <c r="U78" s="64">
        <v>1.8556318426424198E-3</v>
      </c>
      <c r="V78" s="64">
        <v>4.8988680645759883E-2</v>
      </c>
      <c r="W78" s="64">
        <v>0.82007793653739103</v>
      </c>
      <c r="X78" s="64">
        <v>5.3701985526071631E-2</v>
      </c>
      <c r="Y78" s="64">
        <v>2.5904620523288183E-2</v>
      </c>
      <c r="Z78" s="32">
        <f t="shared" si="13"/>
        <v>0.29393155959900075</v>
      </c>
      <c r="AA78" s="64">
        <v>0</v>
      </c>
      <c r="AB78" s="64">
        <v>6.6433890554027752E-4</v>
      </c>
      <c r="AC78" s="64">
        <v>0.99933566109445982</v>
      </c>
      <c r="AD78" s="66">
        <f t="shared" si="14"/>
        <v>0.70606844040099914</v>
      </c>
      <c r="AE78" s="56"/>
    </row>
    <row r="79" spans="1:31" s="25" customFormat="1" ht="20.100000000000001" customHeight="1" x14ac:dyDescent="0.3">
      <c r="A79" s="22"/>
      <c r="B79" s="23">
        <v>190</v>
      </c>
      <c r="C79" s="6">
        <v>4</v>
      </c>
      <c r="D79" s="24" t="s">
        <v>31</v>
      </c>
      <c r="E79" s="41">
        <v>29916</v>
      </c>
      <c r="F79" s="41">
        <v>4540</v>
      </c>
      <c r="G79" s="41">
        <v>5873</v>
      </c>
      <c r="H79" s="41">
        <v>58492</v>
      </c>
      <c r="I79" s="41">
        <v>60939</v>
      </c>
      <c r="J79" s="26"/>
      <c r="K79" s="62">
        <v>26126.733534985549</v>
      </c>
      <c r="L79" s="42">
        <f t="shared" si="10"/>
        <v>428.73584297388453</v>
      </c>
      <c r="M79" s="26"/>
      <c r="N79" s="62">
        <v>7659.4768279884393</v>
      </c>
      <c r="O79" s="42">
        <f t="shared" si="11"/>
        <v>125.69088478623605</v>
      </c>
      <c r="P79" s="26">
        <v>6</v>
      </c>
      <c r="Q79" s="62">
        <v>18467.256706997108</v>
      </c>
      <c r="R79" s="42">
        <f t="shared" si="12"/>
        <v>303.04495818764843</v>
      </c>
      <c r="S79" s="26">
        <v>1</v>
      </c>
      <c r="T79" s="64">
        <v>4.2077286378401517E-2</v>
      </c>
      <c r="U79" s="64">
        <v>0</v>
      </c>
      <c r="V79" s="64">
        <v>2.2055031145562592E-2</v>
      </c>
      <c r="W79" s="64">
        <v>0.76294203366930791</v>
      </c>
      <c r="X79" s="64">
        <v>0.17292564880672803</v>
      </c>
      <c r="Y79" s="64">
        <v>0</v>
      </c>
      <c r="Z79" s="32">
        <f t="shared" si="13"/>
        <v>0.29316626273743163</v>
      </c>
      <c r="AA79" s="64">
        <v>0</v>
      </c>
      <c r="AB79" s="64">
        <v>8.3699491728749589E-3</v>
      </c>
      <c r="AC79" s="64">
        <v>0.99163005082712508</v>
      </c>
      <c r="AD79" s="66">
        <f t="shared" si="14"/>
        <v>0.70683373726256826</v>
      </c>
      <c r="AE79" s="56"/>
    </row>
    <row r="80" spans="1:31" s="25" customFormat="1" ht="20.100000000000001" customHeight="1" x14ac:dyDescent="0.3">
      <c r="A80" s="22"/>
      <c r="B80" s="23">
        <v>757</v>
      </c>
      <c r="C80" s="6">
        <v>7</v>
      </c>
      <c r="D80" s="24" t="s">
        <v>37</v>
      </c>
      <c r="E80" s="41">
        <v>3698</v>
      </c>
      <c r="F80" s="41">
        <v>24</v>
      </c>
      <c r="G80" s="41">
        <v>510</v>
      </c>
      <c r="H80" s="41">
        <v>7773</v>
      </c>
      <c r="I80" s="41">
        <v>7986</v>
      </c>
      <c r="J80" s="26"/>
      <c r="K80" s="62">
        <v>3767.26</v>
      </c>
      <c r="L80" s="42">
        <f t="shared" si="10"/>
        <v>471.733032807413</v>
      </c>
      <c r="M80" s="26"/>
      <c r="N80" s="62">
        <v>1101.8800000000001</v>
      </c>
      <c r="O80" s="42">
        <f t="shared" si="11"/>
        <v>137.97645880290509</v>
      </c>
      <c r="P80" s="26"/>
      <c r="Q80" s="62">
        <v>2665.38</v>
      </c>
      <c r="R80" s="42">
        <f t="shared" si="12"/>
        <v>333.75657400450791</v>
      </c>
      <c r="S80" s="26"/>
      <c r="T80" s="64">
        <v>3.8869931389988018E-2</v>
      </c>
      <c r="U80" s="64">
        <v>4.5376992049950986E-2</v>
      </c>
      <c r="V80" s="64">
        <v>0.27207136893309614</v>
      </c>
      <c r="W80" s="64">
        <v>0.59536428649217699</v>
      </c>
      <c r="X80" s="64">
        <v>3.5811522125821324E-2</v>
      </c>
      <c r="Y80" s="64">
        <v>1.2505899008966492E-2</v>
      </c>
      <c r="Z80" s="32">
        <f t="shared" si="13"/>
        <v>0.29248843987407297</v>
      </c>
      <c r="AA80" s="64">
        <v>0</v>
      </c>
      <c r="AB80" s="64">
        <v>1.0880249720490135E-3</v>
      </c>
      <c r="AC80" s="64">
        <v>0.99891197502795093</v>
      </c>
      <c r="AD80" s="66">
        <f t="shared" si="14"/>
        <v>0.70751156012592709</v>
      </c>
      <c r="AE80" s="56"/>
    </row>
    <row r="81" spans="1:31" s="25" customFormat="1" ht="20.100000000000001" customHeight="1" x14ac:dyDescent="0.3">
      <c r="A81" s="22"/>
      <c r="B81" s="23">
        <v>159</v>
      </c>
      <c r="C81" s="6">
        <v>9</v>
      </c>
      <c r="D81" s="24" t="s">
        <v>39</v>
      </c>
      <c r="E81" s="41">
        <v>6887</v>
      </c>
      <c r="F81" s="41">
        <v>196</v>
      </c>
      <c r="G81" s="41">
        <v>4192</v>
      </c>
      <c r="H81" s="41">
        <v>6280</v>
      </c>
      <c r="I81" s="41">
        <v>8027</v>
      </c>
      <c r="J81" s="26"/>
      <c r="K81" s="62">
        <v>5245.85</v>
      </c>
      <c r="L81" s="42">
        <f t="shared" si="10"/>
        <v>653.52560109629997</v>
      </c>
      <c r="M81" s="26"/>
      <c r="N81" s="62">
        <v>1526.17</v>
      </c>
      <c r="O81" s="42">
        <f t="shared" si="11"/>
        <v>190.12956272580041</v>
      </c>
      <c r="P81" s="26"/>
      <c r="Q81" s="62">
        <v>3719.6800000000003</v>
      </c>
      <c r="R81" s="42">
        <f t="shared" si="12"/>
        <v>463.39603837049964</v>
      </c>
      <c r="S81" s="26"/>
      <c r="T81" s="64">
        <v>2.2671131001133556E-2</v>
      </c>
      <c r="U81" s="64">
        <v>0</v>
      </c>
      <c r="V81" s="64">
        <v>0.11925277000596263</v>
      </c>
      <c r="W81" s="64">
        <v>0.82097014094104848</v>
      </c>
      <c r="X81" s="64">
        <v>0</v>
      </c>
      <c r="Y81" s="64">
        <v>3.7105958051855299E-2</v>
      </c>
      <c r="Z81" s="32">
        <f t="shared" si="13"/>
        <v>0.29092902008254146</v>
      </c>
      <c r="AA81" s="64">
        <v>0</v>
      </c>
      <c r="AB81" s="64">
        <v>2.9921928768066072E-3</v>
      </c>
      <c r="AC81" s="64">
        <v>0.99700780712319337</v>
      </c>
      <c r="AD81" s="66">
        <f t="shared" si="14"/>
        <v>0.7090709799174586</v>
      </c>
      <c r="AE81" s="56"/>
    </row>
    <row r="82" spans="1:31" s="25" customFormat="1" ht="20.100000000000001" customHeight="1" x14ac:dyDescent="0.3">
      <c r="A82" s="22"/>
      <c r="B82" s="23">
        <v>712</v>
      </c>
      <c r="C82" s="6">
        <v>7</v>
      </c>
      <c r="D82" s="24" t="s">
        <v>140</v>
      </c>
      <c r="E82" s="41">
        <v>3372</v>
      </c>
      <c r="F82" s="41">
        <v>0</v>
      </c>
      <c r="G82" s="41">
        <v>252</v>
      </c>
      <c r="H82" s="41">
        <v>6885</v>
      </c>
      <c r="I82" s="41">
        <v>6990</v>
      </c>
      <c r="J82" s="26"/>
      <c r="K82" s="62">
        <v>3179.59</v>
      </c>
      <c r="L82" s="42">
        <f t="shared" si="10"/>
        <v>454.87696709585123</v>
      </c>
      <c r="M82" s="26"/>
      <c r="N82" s="62">
        <v>895.92</v>
      </c>
      <c r="O82" s="42">
        <f t="shared" si="11"/>
        <v>128.17167381974249</v>
      </c>
      <c r="P82" s="26"/>
      <c r="Q82" s="62">
        <v>2283.67</v>
      </c>
      <c r="R82" s="42">
        <f t="shared" si="12"/>
        <v>326.7052932761087</v>
      </c>
      <c r="S82" s="26"/>
      <c r="T82" s="64">
        <v>4.2347531029556212E-2</v>
      </c>
      <c r="U82" s="64">
        <v>0</v>
      </c>
      <c r="V82" s="64">
        <v>7.1658183766407715E-2</v>
      </c>
      <c r="W82" s="64">
        <v>0.87243280650058042</v>
      </c>
      <c r="X82" s="64">
        <v>0</v>
      </c>
      <c r="Y82" s="64">
        <v>1.3561478703455667E-2</v>
      </c>
      <c r="Z82" s="32">
        <f t="shared" si="13"/>
        <v>0.28177217817391548</v>
      </c>
      <c r="AA82" s="64">
        <v>0</v>
      </c>
      <c r="AB82" s="64">
        <v>1.1166236803040719E-3</v>
      </c>
      <c r="AC82" s="64">
        <v>0.99888337631969581</v>
      </c>
      <c r="AD82" s="66">
        <f t="shared" si="14"/>
        <v>0.71822782182608447</v>
      </c>
      <c r="AE82" s="56"/>
    </row>
    <row r="83" spans="1:31" s="25" customFormat="1" ht="20.100000000000001" customHeight="1" x14ac:dyDescent="0.3">
      <c r="A83" s="22"/>
      <c r="B83" s="23">
        <v>173</v>
      </c>
      <c r="C83" s="6">
        <v>9</v>
      </c>
      <c r="D83" s="24" t="s">
        <v>126</v>
      </c>
      <c r="E83" s="41">
        <v>3453</v>
      </c>
      <c r="F83" s="41">
        <v>0</v>
      </c>
      <c r="G83" s="41">
        <v>2345</v>
      </c>
      <c r="H83" s="41">
        <v>2351</v>
      </c>
      <c r="I83" s="41">
        <v>3328</v>
      </c>
      <c r="J83" s="26"/>
      <c r="K83" s="62">
        <v>2153.75279288195</v>
      </c>
      <c r="L83" s="42">
        <f t="shared" si="10"/>
        <v>647.16129593808591</v>
      </c>
      <c r="M83" s="26"/>
      <c r="N83" s="62">
        <v>604.53423430556006</v>
      </c>
      <c r="O83" s="42">
        <f t="shared" si="11"/>
        <v>181.65091175046877</v>
      </c>
      <c r="P83" s="26">
        <v>6</v>
      </c>
      <c r="Q83" s="62">
        <v>1549.2185585763903</v>
      </c>
      <c r="R83" s="42">
        <f t="shared" si="12"/>
        <v>465.51038418761721</v>
      </c>
      <c r="S83" s="26"/>
      <c r="T83" s="64">
        <v>2.1421450209310165E-2</v>
      </c>
      <c r="U83" s="64">
        <v>8.2708301966448513E-3</v>
      </c>
      <c r="V83" s="64">
        <v>1.2737078502833071E-3</v>
      </c>
      <c r="W83" s="64">
        <v>0.93925902303584019</v>
      </c>
      <c r="X83" s="64">
        <v>1.0255829443839615E-2</v>
      </c>
      <c r="Y83" s="64">
        <v>1.9519159264081851E-2</v>
      </c>
      <c r="Z83" s="32">
        <f t="shared" si="13"/>
        <v>0.28068877556584804</v>
      </c>
      <c r="AA83" s="64">
        <v>0</v>
      </c>
      <c r="AB83" s="64">
        <v>7.8491184685872094E-3</v>
      </c>
      <c r="AC83" s="64">
        <v>0.99215088153141273</v>
      </c>
      <c r="AD83" s="66">
        <f t="shared" si="14"/>
        <v>0.71931122443415207</v>
      </c>
      <c r="AE83" s="56"/>
    </row>
    <row r="84" spans="1:31" s="25" customFormat="1" ht="20.100000000000001" customHeight="1" x14ac:dyDescent="0.3">
      <c r="A84" s="22"/>
      <c r="B84" s="23">
        <v>629</v>
      </c>
      <c r="C84" s="6">
        <v>9</v>
      </c>
      <c r="D84" s="24" t="s">
        <v>134</v>
      </c>
      <c r="E84" s="41">
        <v>4152</v>
      </c>
      <c r="F84" s="41">
        <v>12</v>
      </c>
      <c r="G84" s="41">
        <v>2097</v>
      </c>
      <c r="H84" s="41">
        <v>3627</v>
      </c>
      <c r="I84" s="41">
        <v>4501</v>
      </c>
      <c r="J84" s="26"/>
      <c r="K84" s="62">
        <v>1464.17</v>
      </c>
      <c r="L84" s="42">
        <f t="shared" si="10"/>
        <v>325.29882248389248</v>
      </c>
      <c r="M84" s="26"/>
      <c r="N84" s="62">
        <v>405.3</v>
      </c>
      <c r="O84" s="42">
        <f t="shared" si="11"/>
        <v>90.046656298600311</v>
      </c>
      <c r="P84" s="26"/>
      <c r="Q84" s="62">
        <v>1058.8700000000001</v>
      </c>
      <c r="R84" s="42">
        <f t="shared" si="12"/>
        <v>235.2521661852922</v>
      </c>
      <c r="S84" s="26">
        <v>2</v>
      </c>
      <c r="T84" s="64">
        <v>4.9296817172464841E-2</v>
      </c>
      <c r="U84" s="64">
        <v>0</v>
      </c>
      <c r="V84" s="64">
        <v>0</v>
      </c>
      <c r="W84" s="64">
        <v>0.95070318282753508</v>
      </c>
      <c r="X84" s="64">
        <v>0</v>
      </c>
      <c r="Y84" s="64">
        <v>0</v>
      </c>
      <c r="Z84" s="32">
        <f t="shared" si="13"/>
        <v>0.27681211881134021</v>
      </c>
      <c r="AA84" s="64">
        <v>0</v>
      </c>
      <c r="AB84" s="64">
        <v>9.3495896568983902E-4</v>
      </c>
      <c r="AC84" s="64">
        <v>0.99906504103431015</v>
      </c>
      <c r="AD84" s="66">
        <f t="shared" si="14"/>
        <v>0.72318788118865984</v>
      </c>
      <c r="AE84" s="56"/>
    </row>
    <row r="85" spans="1:31" s="25" customFormat="1" ht="20.100000000000001" customHeight="1" x14ac:dyDescent="0.3">
      <c r="A85" s="22"/>
      <c r="B85" s="23">
        <v>214</v>
      </c>
      <c r="C85" s="6">
        <v>5</v>
      </c>
      <c r="D85" s="24" t="s">
        <v>35</v>
      </c>
      <c r="E85" s="41">
        <v>16760</v>
      </c>
      <c r="F85" s="41">
        <v>3712</v>
      </c>
      <c r="G85" s="41">
        <v>0</v>
      </c>
      <c r="H85" s="41">
        <v>46589</v>
      </c>
      <c r="I85" s="41">
        <v>46589</v>
      </c>
      <c r="J85" s="26"/>
      <c r="K85" s="62">
        <v>21115.95</v>
      </c>
      <c r="L85" s="42">
        <f t="shared" si="10"/>
        <v>453.23896198673509</v>
      </c>
      <c r="M85" s="26"/>
      <c r="N85" s="62">
        <v>5795.96</v>
      </c>
      <c r="O85" s="42">
        <f t="shared" si="11"/>
        <v>124.40619030243191</v>
      </c>
      <c r="P85" s="26"/>
      <c r="Q85" s="62">
        <v>15319.99</v>
      </c>
      <c r="R85" s="42">
        <f t="shared" si="12"/>
        <v>328.83277168430317</v>
      </c>
      <c r="S85" s="26">
        <v>1</v>
      </c>
      <c r="T85" s="64">
        <v>4.4291195936479892E-2</v>
      </c>
      <c r="U85" s="64">
        <v>0</v>
      </c>
      <c r="V85" s="64">
        <v>0.13050469637471618</v>
      </c>
      <c r="W85" s="64">
        <v>0.58601163569106762</v>
      </c>
      <c r="X85" s="64">
        <v>0.22786561673993611</v>
      </c>
      <c r="Y85" s="64">
        <v>1.1326855257800262E-2</v>
      </c>
      <c r="Z85" s="32">
        <f t="shared" si="13"/>
        <v>0.2744825593923077</v>
      </c>
      <c r="AA85" s="64">
        <v>0</v>
      </c>
      <c r="AB85" s="64">
        <v>0</v>
      </c>
      <c r="AC85" s="64">
        <v>1</v>
      </c>
      <c r="AD85" s="66">
        <f t="shared" si="14"/>
        <v>0.7255174406076923</v>
      </c>
      <c r="AE85" s="56"/>
    </row>
    <row r="86" spans="1:31" s="25" customFormat="1" ht="20.100000000000001" customHeight="1" x14ac:dyDescent="0.3">
      <c r="A86" s="22"/>
      <c r="B86" s="23">
        <v>550</v>
      </c>
      <c r="C86" s="6">
        <v>9</v>
      </c>
      <c r="D86" s="24" t="s">
        <v>131</v>
      </c>
      <c r="E86" s="41">
        <v>3684</v>
      </c>
      <c r="F86" s="41">
        <v>0</v>
      </c>
      <c r="G86" s="41">
        <v>1864</v>
      </c>
      <c r="H86" s="41">
        <v>4078</v>
      </c>
      <c r="I86" s="41">
        <v>4855</v>
      </c>
      <c r="J86" s="26"/>
      <c r="K86" s="62">
        <v>1958.3748269311393</v>
      </c>
      <c r="L86" s="42">
        <f t="shared" si="10"/>
        <v>403.3727758869494</v>
      </c>
      <c r="M86" s="26"/>
      <c r="N86" s="62">
        <v>530.3398615449114</v>
      </c>
      <c r="O86" s="42">
        <f t="shared" si="11"/>
        <v>109.23581082284478</v>
      </c>
      <c r="P86" s="26">
        <v>6</v>
      </c>
      <c r="Q86" s="62">
        <v>1428.0349653862279</v>
      </c>
      <c r="R86" s="42">
        <f t="shared" si="12"/>
        <v>294.13696506410463</v>
      </c>
      <c r="S86" s="26"/>
      <c r="T86" s="64">
        <v>4.2369057333430604E-2</v>
      </c>
      <c r="U86" s="64">
        <v>0</v>
      </c>
      <c r="V86" s="64">
        <v>1.5084666607362923E-3</v>
      </c>
      <c r="W86" s="64">
        <v>0.89627406124112086</v>
      </c>
      <c r="X86" s="64">
        <v>0</v>
      </c>
      <c r="Y86" s="64">
        <v>5.9848414764712386E-2</v>
      </c>
      <c r="Z86" s="32">
        <f t="shared" si="13"/>
        <v>0.27080610629374646</v>
      </c>
      <c r="AA86" s="64">
        <v>0</v>
      </c>
      <c r="AB86" s="64">
        <v>5.896214171284467E-3</v>
      </c>
      <c r="AC86" s="64">
        <v>0.9941037858287155</v>
      </c>
      <c r="AD86" s="66">
        <f t="shared" si="14"/>
        <v>0.72919389370625354</v>
      </c>
      <c r="AE86" s="56"/>
    </row>
    <row r="87" spans="1:31" s="25" customFormat="1" ht="20.100000000000001" customHeight="1" x14ac:dyDescent="0.3">
      <c r="A87" s="22"/>
      <c r="B87" s="23">
        <v>123</v>
      </c>
      <c r="C87" s="6">
        <v>3</v>
      </c>
      <c r="D87" s="24" t="s">
        <v>83</v>
      </c>
      <c r="E87" s="41">
        <v>41020</v>
      </c>
      <c r="F87" s="41">
        <v>7678</v>
      </c>
      <c r="G87" s="41">
        <v>0</v>
      </c>
      <c r="H87" s="41">
        <v>107909</v>
      </c>
      <c r="I87" s="41">
        <v>107909</v>
      </c>
      <c r="J87" s="26"/>
      <c r="K87" s="62">
        <v>48623.87</v>
      </c>
      <c r="L87" s="42">
        <f t="shared" si="10"/>
        <v>450.60069132324458</v>
      </c>
      <c r="M87" s="26"/>
      <c r="N87" s="62">
        <v>13120.28</v>
      </c>
      <c r="O87" s="42">
        <f t="shared" si="11"/>
        <v>121.58652197685086</v>
      </c>
      <c r="P87" s="26"/>
      <c r="Q87" s="62">
        <v>35503.589999999997</v>
      </c>
      <c r="R87" s="42">
        <f t="shared" si="12"/>
        <v>329.01416934639371</v>
      </c>
      <c r="S87" s="26">
        <v>1</v>
      </c>
      <c r="T87" s="64">
        <v>4.5317630416424039E-2</v>
      </c>
      <c r="U87" s="64">
        <v>1.0737575722469337E-2</v>
      </c>
      <c r="V87" s="64">
        <v>0.16138146441996662</v>
      </c>
      <c r="W87" s="64">
        <v>0.62763370903669735</v>
      </c>
      <c r="X87" s="64">
        <v>0.13450780013841168</v>
      </c>
      <c r="Y87" s="64">
        <v>2.0421820266030906E-2</v>
      </c>
      <c r="Z87" s="32">
        <f t="shared" si="13"/>
        <v>0.26983208041647033</v>
      </c>
      <c r="AA87" s="64">
        <v>0</v>
      </c>
      <c r="AB87" s="64">
        <v>2.0476802486734441E-4</v>
      </c>
      <c r="AC87" s="64">
        <v>0.99979523197513276</v>
      </c>
      <c r="AD87" s="66">
        <f t="shared" si="14"/>
        <v>0.73016791958352956</v>
      </c>
      <c r="AE87" s="56"/>
    </row>
    <row r="88" spans="1:31" s="25" customFormat="1" ht="20.100000000000001" customHeight="1" x14ac:dyDescent="0.3">
      <c r="A88" s="22"/>
      <c r="B88" s="23">
        <v>709</v>
      </c>
      <c r="C88" s="6">
        <v>8</v>
      </c>
      <c r="D88" s="24" t="s">
        <v>120</v>
      </c>
      <c r="E88" s="41">
        <v>730</v>
      </c>
      <c r="F88" s="41">
        <v>0</v>
      </c>
      <c r="G88" s="41">
        <v>0</v>
      </c>
      <c r="H88" s="41">
        <v>1013</v>
      </c>
      <c r="I88" s="41">
        <v>1013</v>
      </c>
      <c r="J88" s="26"/>
      <c r="K88" s="62">
        <v>381.85</v>
      </c>
      <c r="L88" s="42">
        <f t="shared" si="10"/>
        <v>376.94965449160907</v>
      </c>
      <c r="M88" s="26"/>
      <c r="N88" s="62">
        <v>103.02</v>
      </c>
      <c r="O88" s="42">
        <f t="shared" si="11"/>
        <v>101.69792694965449</v>
      </c>
      <c r="P88" s="26"/>
      <c r="Q88" s="62">
        <v>278.83</v>
      </c>
      <c r="R88" s="42">
        <f t="shared" si="12"/>
        <v>275.25172754195461</v>
      </c>
      <c r="S88" s="26">
        <v>2</v>
      </c>
      <c r="T88" s="64">
        <v>5.4164239953407106E-2</v>
      </c>
      <c r="U88" s="64">
        <v>0</v>
      </c>
      <c r="V88" s="64">
        <v>0</v>
      </c>
      <c r="W88" s="64">
        <v>0.61580275674626284</v>
      </c>
      <c r="X88" s="64">
        <v>0.33003300330033003</v>
      </c>
      <c r="Y88" s="64">
        <v>0</v>
      </c>
      <c r="Z88" s="32">
        <f t="shared" si="13"/>
        <v>0.26979180306403033</v>
      </c>
      <c r="AA88" s="64">
        <v>0</v>
      </c>
      <c r="AB88" s="64">
        <v>7.1728293225262708E-3</v>
      </c>
      <c r="AC88" s="64">
        <v>0.99282717067747372</v>
      </c>
      <c r="AD88" s="66">
        <f t="shared" si="14"/>
        <v>0.7302081969359695</v>
      </c>
      <c r="AE88" s="56"/>
    </row>
    <row r="89" spans="1:31" s="25" customFormat="1" ht="20.100000000000001" customHeight="1" x14ac:dyDescent="0.3">
      <c r="A89" s="22"/>
      <c r="B89" s="23">
        <v>524</v>
      </c>
      <c r="C89" s="6">
        <v>5</v>
      </c>
      <c r="D89" s="24" t="s">
        <v>130</v>
      </c>
      <c r="E89" s="41">
        <v>3812</v>
      </c>
      <c r="F89" s="41">
        <v>582</v>
      </c>
      <c r="G89" s="41">
        <v>127</v>
      </c>
      <c r="H89" s="41">
        <v>8795</v>
      </c>
      <c r="I89" s="41">
        <v>8848</v>
      </c>
      <c r="J89" s="26"/>
      <c r="K89" s="62">
        <v>3859.62</v>
      </c>
      <c r="L89" s="42">
        <f t="shared" si="10"/>
        <v>436.21383363471972</v>
      </c>
      <c r="M89" s="26"/>
      <c r="N89" s="62">
        <v>1025.79</v>
      </c>
      <c r="O89" s="42">
        <f t="shared" si="11"/>
        <v>115.93467450271248</v>
      </c>
      <c r="P89" s="26"/>
      <c r="Q89" s="62">
        <v>2833.83</v>
      </c>
      <c r="R89" s="42">
        <f t="shared" si="12"/>
        <v>320.27915913200724</v>
      </c>
      <c r="S89" s="26">
        <v>1</v>
      </c>
      <c r="T89" s="64">
        <v>4.7241638152058417E-2</v>
      </c>
      <c r="U89" s="64">
        <v>0</v>
      </c>
      <c r="V89" s="64">
        <v>0.19426978231411887</v>
      </c>
      <c r="W89" s="64">
        <v>0.65319412355355388</v>
      </c>
      <c r="X89" s="64">
        <v>0.10529445598026888</v>
      </c>
      <c r="Y89" s="64">
        <v>0</v>
      </c>
      <c r="Z89" s="32">
        <f t="shared" si="13"/>
        <v>0.26577486902855724</v>
      </c>
      <c r="AA89" s="64">
        <v>0</v>
      </c>
      <c r="AB89" s="64">
        <v>8.186800196200902E-3</v>
      </c>
      <c r="AC89" s="64">
        <v>0.99181319980379912</v>
      </c>
      <c r="AD89" s="66">
        <f t="shared" si="14"/>
        <v>0.73422513097144282</v>
      </c>
      <c r="AE89" s="56"/>
    </row>
    <row r="90" spans="1:31" s="25" customFormat="1" ht="20.100000000000001" customHeight="1" x14ac:dyDescent="0.3">
      <c r="A90" s="22"/>
      <c r="B90" s="23">
        <v>236</v>
      </c>
      <c r="C90" s="6">
        <v>7</v>
      </c>
      <c r="D90" s="24" t="s">
        <v>128</v>
      </c>
      <c r="E90" s="41">
        <v>7110</v>
      </c>
      <c r="F90" s="41">
        <v>11</v>
      </c>
      <c r="G90" s="41">
        <v>97</v>
      </c>
      <c r="H90" s="41">
        <v>16451</v>
      </c>
      <c r="I90" s="41">
        <v>16491</v>
      </c>
      <c r="J90" s="26"/>
      <c r="K90" s="62">
        <v>6734</v>
      </c>
      <c r="L90" s="42">
        <f t="shared" si="10"/>
        <v>408.34394518222058</v>
      </c>
      <c r="M90" s="26"/>
      <c r="N90" s="62">
        <v>1757.5</v>
      </c>
      <c r="O90" s="42">
        <f t="shared" si="11"/>
        <v>106.57328239645868</v>
      </c>
      <c r="P90" s="26"/>
      <c r="Q90" s="62">
        <v>4976.5</v>
      </c>
      <c r="R90" s="42">
        <f t="shared" si="12"/>
        <v>301.77066278576194</v>
      </c>
      <c r="S90" s="26"/>
      <c r="T90" s="64">
        <v>5.1578947368421058E-2</v>
      </c>
      <c r="U90" s="64">
        <v>0</v>
      </c>
      <c r="V90" s="64">
        <v>2.5945945945945948E-2</v>
      </c>
      <c r="W90" s="64">
        <v>0.7563812233285917</v>
      </c>
      <c r="X90" s="64">
        <v>0.15209103840682789</v>
      </c>
      <c r="Y90" s="64">
        <v>1.400284495021337E-2</v>
      </c>
      <c r="Z90" s="32">
        <f t="shared" si="13"/>
        <v>0.26098901098901101</v>
      </c>
      <c r="AA90" s="64">
        <v>0</v>
      </c>
      <c r="AB90" s="64">
        <v>0</v>
      </c>
      <c r="AC90" s="64">
        <v>1</v>
      </c>
      <c r="AD90" s="66">
        <f t="shared" si="14"/>
        <v>0.73901098901098905</v>
      </c>
      <c r="AE90" s="56"/>
    </row>
    <row r="91" spans="1:31" s="25" customFormat="1" ht="20.100000000000001" customHeight="1" x14ac:dyDescent="0.3">
      <c r="A91" s="22"/>
      <c r="B91" s="23">
        <v>975</v>
      </c>
      <c r="C91" s="6">
        <v>7</v>
      </c>
      <c r="D91" s="24" t="s">
        <v>139</v>
      </c>
      <c r="E91" s="41">
        <v>204</v>
      </c>
      <c r="F91" s="41">
        <v>0</v>
      </c>
      <c r="G91" s="41">
        <v>9</v>
      </c>
      <c r="H91" s="41">
        <v>427</v>
      </c>
      <c r="I91" s="41">
        <v>431</v>
      </c>
      <c r="J91" s="26"/>
      <c r="K91" s="62">
        <v>138.12</v>
      </c>
      <c r="L91" s="42">
        <f t="shared" si="10"/>
        <v>320.46403712296984</v>
      </c>
      <c r="M91" s="26"/>
      <c r="N91" s="62">
        <v>35.71</v>
      </c>
      <c r="O91" s="42">
        <f t="shared" si="11"/>
        <v>82.853828306264504</v>
      </c>
      <c r="P91" s="26"/>
      <c r="Q91" s="62">
        <v>102.41</v>
      </c>
      <c r="R91" s="42">
        <f t="shared" si="12"/>
        <v>237.61020881670532</v>
      </c>
      <c r="S91" s="26">
        <v>3</v>
      </c>
      <c r="T91" s="64">
        <v>6.5807896947633712E-2</v>
      </c>
      <c r="U91" s="64">
        <v>0</v>
      </c>
      <c r="V91" s="64">
        <v>0</v>
      </c>
      <c r="W91" s="64">
        <v>0.93419210305236622</v>
      </c>
      <c r="X91" s="64">
        <v>0</v>
      </c>
      <c r="Y91" s="64">
        <v>0</v>
      </c>
      <c r="Z91" s="32">
        <f t="shared" si="13"/>
        <v>0.25854329568491169</v>
      </c>
      <c r="AA91" s="64">
        <v>0</v>
      </c>
      <c r="AB91" s="64">
        <v>0</v>
      </c>
      <c r="AC91" s="64">
        <v>1</v>
      </c>
      <c r="AD91" s="66">
        <f t="shared" si="14"/>
        <v>0.74145670431508826</v>
      </c>
      <c r="AE91" s="56"/>
    </row>
    <row r="92" spans="1:31" s="25" customFormat="1" ht="20.100000000000001" customHeight="1" x14ac:dyDescent="0.3">
      <c r="A92" s="22"/>
      <c r="B92" s="23">
        <v>840</v>
      </c>
      <c r="C92" s="6">
        <v>6</v>
      </c>
      <c r="D92" s="24" t="s">
        <v>149</v>
      </c>
      <c r="E92" s="41">
        <v>1388</v>
      </c>
      <c r="F92" s="41">
        <v>286</v>
      </c>
      <c r="G92" s="41">
        <v>2</v>
      </c>
      <c r="H92" s="41">
        <v>3273</v>
      </c>
      <c r="I92" s="41">
        <v>3274</v>
      </c>
      <c r="J92" s="26"/>
      <c r="K92" s="62">
        <v>1616.4</v>
      </c>
      <c r="L92" s="42">
        <f t="shared" si="10"/>
        <v>493.70800244349419</v>
      </c>
      <c r="M92" s="26"/>
      <c r="N92" s="62">
        <v>414.59</v>
      </c>
      <c r="O92" s="42">
        <f t="shared" si="11"/>
        <v>126.63103237629811</v>
      </c>
      <c r="P92" s="26"/>
      <c r="Q92" s="62">
        <v>1201.81</v>
      </c>
      <c r="R92" s="42">
        <f t="shared" si="12"/>
        <v>367.0769700671961</v>
      </c>
      <c r="S92" s="26"/>
      <c r="T92" s="64">
        <v>4.3488747919631449E-2</v>
      </c>
      <c r="U92" s="64">
        <v>0</v>
      </c>
      <c r="V92" s="64">
        <v>1.0902337248848259E-2</v>
      </c>
      <c r="W92" s="64">
        <v>0.72927470513036985</v>
      </c>
      <c r="X92" s="64">
        <v>0.20801273547360041</v>
      </c>
      <c r="Y92" s="64">
        <v>8.3214742275501113E-3</v>
      </c>
      <c r="Z92" s="32">
        <f t="shared" si="13"/>
        <v>0.25648973026478589</v>
      </c>
      <c r="AA92" s="64">
        <v>0</v>
      </c>
      <c r="AB92" s="64">
        <v>0</v>
      </c>
      <c r="AC92" s="64">
        <v>1</v>
      </c>
      <c r="AD92" s="66">
        <f t="shared" si="14"/>
        <v>0.74351026973521395</v>
      </c>
      <c r="AE92" s="56"/>
    </row>
    <row r="93" spans="1:31" s="25" customFormat="1" ht="20.100000000000001" customHeight="1" x14ac:dyDescent="0.3">
      <c r="A93" s="22"/>
      <c r="B93" s="23">
        <v>416</v>
      </c>
      <c r="C93" s="6">
        <v>9</v>
      </c>
      <c r="D93" s="24" t="s">
        <v>32</v>
      </c>
      <c r="E93" s="41">
        <v>1179</v>
      </c>
      <c r="F93" s="41">
        <v>21</v>
      </c>
      <c r="G93" s="41">
        <v>420</v>
      </c>
      <c r="H93" s="41">
        <v>1271</v>
      </c>
      <c r="I93" s="41">
        <v>1446</v>
      </c>
      <c r="J93" s="26"/>
      <c r="K93" s="62">
        <v>460.47</v>
      </c>
      <c r="L93" s="42">
        <f t="shared" si="10"/>
        <v>318.44398340248961</v>
      </c>
      <c r="M93" s="26"/>
      <c r="N93" s="62">
        <v>114.43</v>
      </c>
      <c r="O93" s="42">
        <f t="shared" si="11"/>
        <v>79.135546334716466</v>
      </c>
      <c r="P93" s="26"/>
      <c r="Q93" s="62">
        <v>346.04</v>
      </c>
      <c r="R93" s="42">
        <f t="shared" si="12"/>
        <v>239.30843706777316</v>
      </c>
      <c r="S93" s="26">
        <v>2</v>
      </c>
      <c r="T93" s="64">
        <v>6.1172769378659439E-2</v>
      </c>
      <c r="U93" s="64">
        <v>0</v>
      </c>
      <c r="V93" s="64">
        <v>8.7389670540942058E-2</v>
      </c>
      <c r="W93" s="64">
        <v>0.8514375600803985</v>
      </c>
      <c r="X93" s="64">
        <v>0</v>
      </c>
      <c r="Y93" s="64">
        <v>0</v>
      </c>
      <c r="Z93" s="32">
        <f t="shared" si="13"/>
        <v>0.2485069602797142</v>
      </c>
      <c r="AA93" s="64">
        <v>0</v>
      </c>
      <c r="AB93" s="64">
        <v>6.2709513351057672E-3</v>
      </c>
      <c r="AC93" s="64">
        <v>0.9937290486648942</v>
      </c>
      <c r="AD93" s="66">
        <f t="shared" si="14"/>
        <v>0.7514930397202858</v>
      </c>
      <c r="AE93" s="56"/>
    </row>
    <row r="94" spans="1:31" s="25" customFormat="1" ht="20.100000000000001" customHeight="1" x14ac:dyDescent="0.3">
      <c r="A94" s="22"/>
      <c r="B94" s="23">
        <v>157</v>
      </c>
      <c r="C94" s="6">
        <v>5</v>
      </c>
      <c r="D94" s="24" t="s">
        <v>147</v>
      </c>
      <c r="E94" s="41">
        <v>2695</v>
      </c>
      <c r="F94" s="41">
        <v>869</v>
      </c>
      <c r="G94" s="41">
        <v>1</v>
      </c>
      <c r="H94" s="41">
        <v>7688</v>
      </c>
      <c r="I94" s="41">
        <v>7688</v>
      </c>
      <c r="J94" s="26"/>
      <c r="K94" s="62">
        <v>2677.11</v>
      </c>
      <c r="L94" s="42">
        <f t="shared" si="10"/>
        <v>348.21930280957338</v>
      </c>
      <c r="M94" s="26"/>
      <c r="N94" s="62">
        <v>639.39</v>
      </c>
      <c r="O94" s="42">
        <f t="shared" si="11"/>
        <v>83.167273673257029</v>
      </c>
      <c r="P94" s="26"/>
      <c r="Q94" s="62">
        <v>2037.72</v>
      </c>
      <c r="R94" s="42">
        <f t="shared" si="12"/>
        <v>265.05202913631632</v>
      </c>
      <c r="S94" s="26">
        <v>3</v>
      </c>
      <c r="T94" s="64">
        <v>6.6250645146154932E-2</v>
      </c>
      <c r="U94" s="64">
        <v>0</v>
      </c>
      <c r="V94" s="64">
        <v>0.16730008289150597</v>
      </c>
      <c r="W94" s="64">
        <v>0.69721140462002851</v>
      </c>
      <c r="X94" s="64">
        <v>6.9237867342310647E-2</v>
      </c>
      <c r="Y94" s="64">
        <v>0</v>
      </c>
      <c r="Z94" s="32">
        <f t="shared" si="13"/>
        <v>0.23883590887188047</v>
      </c>
      <c r="AA94" s="64">
        <v>0</v>
      </c>
      <c r="AB94" s="64">
        <v>0</v>
      </c>
      <c r="AC94" s="64">
        <v>1</v>
      </c>
      <c r="AD94" s="66">
        <f t="shared" si="14"/>
        <v>0.76116409112811945</v>
      </c>
      <c r="AE94" s="56"/>
    </row>
    <row r="95" spans="1:31" s="25" customFormat="1" ht="20.100000000000001" customHeight="1" x14ac:dyDescent="0.3">
      <c r="A95" s="22"/>
      <c r="B95" s="23">
        <v>301</v>
      </c>
      <c r="C95" s="6">
        <v>7</v>
      </c>
      <c r="D95" s="24" t="s">
        <v>77</v>
      </c>
      <c r="E95" s="41">
        <v>5422</v>
      </c>
      <c r="F95" s="41">
        <v>180</v>
      </c>
      <c r="G95" s="41">
        <v>30</v>
      </c>
      <c r="H95" s="41">
        <v>13110</v>
      </c>
      <c r="I95" s="41">
        <v>13123</v>
      </c>
      <c r="J95" s="26"/>
      <c r="K95" s="62">
        <v>4406.3500000000004</v>
      </c>
      <c r="L95" s="42">
        <f t="shared" si="10"/>
        <v>335.77307018212298</v>
      </c>
      <c r="M95" s="26"/>
      <c r="N95" s="62">
        <v>1021.08</v>
      </c>
      <c r="O95" s="42">
        <f t="shared" si="11"/>
        <v>77.808427950925861</v>
      </c>
      <c r="P95" s="26"/>
      <c r="Q95" s="62">
        <v>3385.27</v>
      </c>
      <c r="R95" s="42">
        <f t="shared" si="12"/>
        <v>257.96464223119716</v>
      </c>
      <c r="S95" s="26"/>
      <c r="T95" s="64">
        <v>7.0748619109178512E-2</v>
      </c>
      <c r="U95" s="64">
        <v>0</v>
      </c>
      <c r="V95" s="64">
        <v>3.9977278959533041E-2</v>
      </c>
      <c r="W95" s="64">
        <v>0.6805049555372743</v>
      </c>
      <c r="X95" s="64">
        <v>0.20876914639401417</v>
      </c>
      <c r="Y95" s="64">
        <v>0</v>
      </c>
      <c r="Z95" s="32">
        <f t="shared" si="13"/>
        <v>0.23172920898249116</v>
      </c>
      <c r="AA95" s="64">
        <v>0</v>
      </c>
      <c r="AB95" s="64">
        <v>4.3187101767362722E-3</v>
      </c>
      <c r="AC95" s="64">
        <v>0.99568128982326376</v>
      </c>
      <c r="AD95" s="66">
        <f t="shared" si="14"/>
        <v>0.76827079101750873</v>
      </c>
      <c r="AE95" s="56"/>
    </row>
    <row r="96" spans="1:31" s="25" customFormat="1" ht="20.100000000000001" customHeight="1" x14ac:dyDescent="0.3">
      <c r="A96" s="22"/>
      <c r="B96" s="23">
        <v>696</v>
      </c>
      <c r="C96" s="6">
        <v>5</v>
      </c>
      <c r="D96" s="24" t="s">
        <v>119</v>
      </c>
      <c r="E96" s="41">
        <v>2295</v>
      </c>
      <c r="F96" s="41">
        <v>200</v>
      </c>
      <c r="G96" s="41">
        <v>0</v>
      </c>
      <c r="H96" s="41">
        <v>5742</v>
      </c>
      <c r="I96" s="41">
        <v>5742</v>
      </c>
      <c r="J96" s="26"/>
      <c r="K96" s="62">
        <v>2166.7399999999998</v>
      </c>
      <c r="L96" s="42">
        <f t="shared" si="10"/>
        <v>377.3493556252177</v>
      </c>
      <c r="M96" s="26"/>
      <c r="N96" s="62">
        <v>489.18</v>
      </c>
      <c r="O96" s="42">
        <f t="shared" si="11"/>
        <v>85.193312434691748</v>
      </c>
      <c r="P96" s="26"/>
      <c r="Q96" s="62">
        <v>1677.56</v>
      </c>
      <c r="R96" s="42">
        <f t="shared" si="12"/>
        <v>292.15604319052596</v>
      </c>
      <c r="S96" s="26"/>
      <c r="T96" s="64">
        <v>6.4679668015863279E-2</v>
      </c>
      <c r="U96" s="64">
        <v>0</v>
      </c>
      <c r="V96" s="64">
        <v>4.3133406925875958E-2</v>
      </c>
      <c r="W96" s="64">
        <v>0.60548264442536492</v>
      </c>
      <c r="X96" s="64">
        <v>0.28670428063289588</v>
      </c>
      <c r="Y96" s="64">
        <v>0</v>
      </c>
      <c r="Z96" s="32">
        <f t="shared" si="13"/>
        <v>0.22576774324561324</v>
      </c>
      <c r="AA96" s="64">
        <v>0</v>
      </c>
      <c r="AB96" s="64">
        <v>0</v>
      </c>
      <c r="AC96" s="64">
        <v>1</v>
      </c>
      <c r="AD96" s="66">
        <f t="shared" si="14"/>
        <v>0.77423225675438678</v>
      </c>
      <c r="AE96" s="56"/>
    </row>
    <row r="97" spans="1:31" s="25" customFormat="1" ht="20.100000000000001" customHeight="1" x14ac:dyDescent="0.3">
      <c r="A97" s="22"/>
      <c r="B97" s="23">
        <v>562</v>
      </c>
      <c r="C97" s="6">
        <v>6</v>
      </c>
      <c r="D97" s="24" t="s">
        <v>154</v>
      </c>
      <c r="E97" s="41">
        <v>460</v>
      </c>
      <c r="F97" s="41">
        <v>0</v>
      </c>
      <c r="G97" s="41">
        <v>60</v>
      </c>
      <c r="H97" s="41">
        <v>1010</v>
      </c>
      <c r="I97" s="41">
        <v>1035</v>
      </c>
      <c r="J97" s="26"/>
      <c r="K97" s="62">
        <v>367.24</v>
      </c>
      <c r="L97" s="42">
        <f t="shared" si="10"/>
        <v>354.82125603864733</v>
      </c>
      <c r="M97" s="26"/>
      <c r="N97" s="62">
        <v>78.39</v>
      </c>
      <c r="O97" s="42">
        <f t="shared" si="11"/>
        <v>75.739130434782609</v>
      </c>
      <c r="P97" s="26"/>
      <c r="Q97" s="62">
        <v>288.85000000000002</v>
      </c>
      <c r="R97" s="42">
        <f t="shared" si="12"/>
        <v>279.08212560386471</v>
      </c>
      <c r="S97" s="26">
        <v>2</v>
      </c>
      <c r="T97" s="64">
        <v>7.1054981502742698E-2</v>
      </c>
      <c r="U97" s="64">
        <v>0</v>
      </c>
      <c r="V97" s="64">
        <v>0</v>
      </c>
      <c r="W97" s="64">
        <v>0.92894501849725719</v>
      </c>
      <c r="X97" s="64">
        <v>0</v>
      </c>
      <c r="Y97" s="64">
        <v>0</v>
      </c>
      <c r="Z97" s="32">
        <f t="shared" si="13"/>
        <v>0.21345713974512581</v>
      </c>
      <c r="AA97" s="64">
        <v>0</v>
      </c>
      <c r="AB97" s="64">
        <v>0</v>
      </c>
      <c r="AC97" s="64">
        <v>1</v>
      </c>
      <c r="AD97" s="66">
        <f t="shared" si="14"/>
        <v>0.78654286025487419</v>
      </c>
      <c r="AE97" s="56"/>
    </row>
    <row r="98" spans="1:31" s="25" customFormat="1" ht="20.100000000000001" customHeight="1" x14ac:dyDescent="0.3">
      <c r="A98" s="22"/>
      <c r="B98" s="23">
        <v>797</v>
      </c>
      <c r="C98" s="6">
        <v>8</v>
      </c>
      <c r="D98" s="24" t="s">
        <v>121</v>
      </c>
      <c r="E98" s="41">
        <v>445</v>
      </c>
      <c r="F98" s="41">
        <v>0</v>
      </c>
      <c r="G98" s="41">
        <v>0</v>
      </c>
      <c r="H98" s="41">
        <v>478</v>
      </c>
      <c r="I98" s="41">
        <v>478</v>
      </c>
      <c r="J98" s="26"/>
      <c r="K98" s="62">
        <v>153.76</v>
      </c>
      <c r="L98" s="42">
        <f t="shared" si="10"/>
        <v>321.673640167364</v>
      </c>
      <c r="M98" s="26"/>
      <c r="N98" s="62">
        <v>32.68</v>
      </c>
      <c r="O98" s="42">
        <f t="shared" si="11"/>
        <v>68.36820083682008</v>
      </c>
      <c r="P98" s="26"/>
      <c r="Q98" s="62">
        <v>121.08</v>
      </c>
      <c r="R98" s="42">
        <f t="shared" si="12"/>
        <v>253.30543933054392</v>
      </c>
      <c r="S98" s="26">
        <v>3</v>
      </c>
      <c r="T98" s="64">
        <v>8.0477356181150553E-2</v>
      </c>
      <c r="U98" s="64">
        <v>0</v>
      </c>
      <c r="V98" s="64">
        <v>0</v>
      </c>
      <c r="W98" s="64">
        <v>0.91952264381884952</v>
      </c>
      <c r="X98" s="64">
        <v>0</v>
      </c>
      <c r="Y98" s="64">
        <v>0</v>
      </c>
      <c r="Z98" s="32">
        <f t="shared" si="13"/>
        <v>0.21253902185223728</v>
      </c>
      <c r="AA98" s="64">
        <v>0</v>
      </c>
      <c r="AB98" s="64">
        <v>2.973240832507433E-3</v>
      </c>
      <c r="AC98" s="64">
        <v>0.99702675916749262</v>
      </c>
      <c r="AD98" s="66">
        <f t="shared" si="14"/>
        <v>0.78746097814776284</v>
      </c>
      <c r="AE98" s="56"/>
    </row>
    <row r="99" spans="1:31" s="25" customFormat="1" ht="20.100000000000001" customHeight="1" x14ac:dyDescent="0.3">
      <c r="A99" s="22"/>
      <c r="B99" s="23">
        <v>522</v>
      </c>
      <c r="C99" s="6">
        <v>9</v>
      </c>
      <c r="D99" s="24" t="s">
        <v>23</v>
      </c>
      <c r="E99" s="41">
        <v>1410</v>
      </c>
      <c r="F99" s="41">
        <v>0</v>
      </c>
      <c r="G99" s="41">
        <v>191</v>
      </c>
      <c r="H99" s="41">
        <v>2605</v>
      </c>
      <c r="I99" s="41">
        <v>2685</v>
      </c>
      <c r="J99" s="26"/>
      <c r="K99" s="62">
        <v>769.88</v>
      </c>
      <c r="L99" s="42">
        <f t="shared" si="10"/>
        <v>286.7337057728119</v>
      </c>
      <c r="M99" s="26"/>
      <c r="N99" s="62">
        <v>159.62</v>
      </c>
      <c r="O99" s="42">
        <f t="shared" si="11"/>
        <v>59.448789571694597</v>
      </c>
      <c r="P99" s="26"/>
      <c r="Q99" s="62">
        <v>610.26</v>
      </c>
      <c r="R99" s="42">
        <f t="shared" si="12"/>
        <v>227.28491620111731</v>
      </c>
      <c r="S99" s="26"/>
      <c r="T99" s="64">
        <v>8.9901014910412219E-2</v>
      </c>
      <c r="U99" s="64">
        <v>0</v>
      </c>
      <c r="V99" s="64">
        <v>1.2529758175667211E-3</v>
      </c>
      <c r="W99" s="64">
        <v>0.86536774840245578</v>
      </c>
      <c r="X99" s="64">
        <v>0</v>
      </c>
      <c r="Y99" s="64">
        <v>4.3478260869565216E-2</v>
      </c>
      <c r="Z99" s="32">
        <f t="shared" si="13"/>
        <v>0.20733101262534423</v>
      </c>
      <c r="AA99" s="64">
        <v>0</v>
      </c>
      <c r="AB99" s="64">
        <v>0</v>
      </c>
      <c r="AC99" s="64">
        <v>1</v>
      </c>
      <c r="AD99" s="66">
        <f t="shared" si="14"/>
        <v>0.79266898737465574</v>
      </c>
      <c r="AE99" s="56"/>
    </row>
    <row r="100" spans="1:31" s="25" customFormat="1" ht="20.100000000000001" customHeight="1" x14ac:dyDescent="0.3">
      <c r="A100" s="22"/>
      <c r="B100" s="23">
        <v>430</v>
      </c>
      <c r="C100" s="6">
        <v>6</v>
      </c>
      <c r="D100" s="24" t="s">
        <v>84</v>
      </c>
      <c r="E100" s="41">
        <v>12085</v>
      </c>
      <c r="F100" s="41">
        <v>5655</v>
      </c>
      <c r="G100" s="41">
        <v>0</v>
      </c>
      <c r="H100" s="41">
        <v>41788</v>
      </c>
      <c r="I100" s="41">
        <v>41788</v>
      </c>
      <c r="J100" s="26"/>
      <c r="K100" s="62">
        <v>20088.21</v>
      </c>
      <c r="L100" s="42">
        <f t="shared" si="10"/>
        <v>480.71719153824063</v>
      </c>
      <c r="M100" s="26"/>
      <c r="N100" s="62">
        <v>4157.25</v>
      </c>
      <c r="O100" s="42">
        <f t="shared" si="11"/>
        <v>99.484301713410545</v>
      </c>
      <c r="P100" s="26"/>
      <c r="Q100" s="62">
        <v>15930.960000000001</v>
      </c>
      <c r="R100" s="42">
        <f t="shared" si="12"/>
        <v>381.23288982483012</v>
      </c>
      <c r="S100" s="26"/>
      <c r="T100" s="64">
        <v>5.5385170485296772E-2</v>
      </c>
      <c r="U100" s="64">
        <v>0</v>
      </c>
      <c r="V100" s="64">
        <v>0.18581995309399243</v>
      </c>
      <c r="W100" s="64">
        <v>0.75879487642071075</v>
      </c>
      <c r="X100" s="64">
        <v>0</v>
      </c>
      <c r="Y100" s="64">
        <v>0</v>
      </c>
      <c r="Z100" s="32">
        <f t="shared" si="13"/>
        <v>0.20694974813584685</v>
      </c>
      <c r="AA100" s="64">
        <v>0</v>
      </c>
      <c r="AB100" s="64">
        <v>4.7712127831593329E-3</v>
      </c>
      <c r="AC100" s="64">
        <v>0.9952287872168406</v>
      </c>
      <c r="AD100" s="66">
        <f t="shared" si="14"/>
        <v>0.79305025186415323</v>
      </c>
      <c r="AE100" s="56"/>
    </row>
    <row r="101" spans="1:31" s="25" customFormat="1" ht="20.100000000000001" customHeight="1" x14ac:dyDescent="0.3">
      <c r="A101" s="22"/>
      <c r="B101" s="23">
        <v>830</v>
      </c>
      <c r="C101" s="6">
        <v>9</v>
      </c>
      <c r="D101" s="24" t="s">
        <v>148</v>
      </c>
      <c r="E101" s="41">
        <v>601</v>
      </c>
      <c r="F101" s="41">
        <v>0</v>
      </c>
      <c r="G101" s="41">
        <v>391</v>
      </c>
      <c r="H101" s="41">
        <v>346</v>
      </c>
      <c r="I101" s="41">
        <v>509</v>
      </c>
      <c r="J101" s="26"/>
      <c r="K101" s="62">
        <v>100</v>
      </c>
      <c r="L101" s="42">
        <f t="shared" si="10"/>
        <v>196.46365422396858</v>
      </c>
      <c r="M101" s="26"/>
      <c r="N101" s="62">
        <v>20.329999999999998</v>
      </c>
      <c r="O101" s="42">
        <f t="shared" si="11"/>
        <v>39.941060903732811</v>
      </c>
      <c r="P101" s="26"/>
      <c r="Q101" s="62">
        <v>79.67</v>
      </c>
      <c r="R101" s="42">
        <f t="shared" si="12"/>
        <v>156.52259332023576</v>
      </c>
      <c r="S101" s="26"/>
      <c r="T101" s="64">
        <v>9.3949827840629621E-2</v>
      </c>
      <c r="U101" s="64">
        <v>0</v>
      </c>
      <c r="V101" s="64">
        <v>0</v>
      </c>
      <c r="W101" s="64">
        <v>0.90605017215937056</v>
      </c>
      <c r="X101" s="64">
        <v>0</v>
      </c>
      <c r="Y101" s="64">
        <v>0</v>
      </c>
      <c r="Z101" s="32">
        <f t="shared" si="13"/>
        <v>0.20329999999999998</v>
      </c>
      <c r="AA101" s="64">
        <v>0</v>
      </c>
      <c r="AB101" s="64">
        <v>3.8910505836575876E-3</v>
      </c>
      <c r="AC101" s="64">
        <v>0.99610894941634243</v>
      </c>
      <c r="AD101" s="66">
        <f t="shared" si="14"/>
        <v>0.79669999999999996</v>
      </c>
      <c r="AE101" s="56"/>
    </row>
    <row r="102" spans="1:31" s="25" customFormat="1" ht="20.100000000000001" customHeight="1" x14ac:dyDescent="0.3">
      <c r="A102" s="22"/>
      <c r="B102" s="23">
        <v>321</v>
      </c>
      <c r="C102" s="6">
        <v>7</v>
      </c>
      <c r="D102" s="24" t="s">
        <v>61</v>
      </c>
      <c r="E102" s="41">
        <v>4347</v>
      </c>
      <c r="F102" s="41">
        <v>461</v>
      </c>
      <c r="G102" s="41">
        <v>0</v>
      </c>
      <c r="H102" s="41">
        <v>12094</v>
      </c>
      <c r="I102" s="41">
        <v>12094</v>
      </c>
      <c r="J102" s="26"/>
      <c r="K102" s="62">
        <v>2769.19</v>
      </c>
      <c r="L102" s="42">
        <f t="shared" si="10"/>
        <v>228.97221762857615</v>
      </c>
      <c r="M102" s="26"/>
      <c r="N102" s="62">
        <v>552.83000000000004</v>
      </c>
      <c r="O102" s="42">
        <f t="shared" si="11"/>
        <v>45.711096411443691</v>
      </c>
      <c r="P102" s="26"/>
      <c r="Q102" s="62">
        <v>2216.36</v>
      </c>
      <c r="R102" s="42">
        <f t="shared" si="12"/>
        <v>183.26112121713246</v>
      </c>
      <c r="S102" s="26"/>
      <c r="T102" s="64">
        <v>0.12054338585098492</v>
      </c>
      <c r="U102" s="64">
        <v>0</v>
      </c>
      <c r="V102" s="64">
        <v>0</v>
      </c>
      <c r="W102" s="64">
        <v>0.87562180055351546</v>
      </c>
      <c r="X102" s="64">
        <v>3.8348135954995206E-3</v>
      </c>
      <c r="Y102" s="64">
        <v>0</v>
      </c>
      <c r="Z102" s="32">
        <f t="shared" si="13"/>
        <v>0.19963599464103224</v>
      </c>
      <c r="AA102" s="64">
        <v>0</v>
      </c>
      <c r="AB102" s="64">
        <v>4.4848309841361506E-3</v>
      </c>
      <c r="AC102" s="64">
        <v>0.99551516901586379</v>
      </c>
      <c r="AD102" s="66">
        <f t="shared" si="14"/>
        <v>0.80036400535896779</v>
      </c>
      <c r="AE102" s="56"/>
    </row>
    <row r="103" spans="1:31" s="25" customFormat="1" ht="20.100000000000001" customHeight="1" x14ac:dyDescent="0.3">
      <c r="A103" s="22"/>
      <c r="B103" s="23">
        <v>613</v>
      </c>
      <c r="C103" s="6">
        <v>5</v>
      </c>
      <c r="D103" s="24" t="s">
        <v>150</v>
      </c>
      <c r="E103" s="41">
        <v>746</v>
      </c>
      <c r="F103" s="41">
        <v>306</v>
      </c>
      <c r="G103" s="41">
        <v>0</v>
      </c>
      <c r="H103" s="41">
        <v>2114</v>
      </c>
      <c r="I103" s="41">
        <v>2114</v>
      </c>
      <c r="J103" s="26"/>
      <c r="K103" s="62">
        <v>691.15</v>
      </c>
      <c r="L103" s="42">
        <f t="shared" ref="L103:L112" si="15">K103*1000/I103</f>
        <v>326.93945127719962</v>
      </c>
      <c r="M103" s="26"/>
      <c r="N103" s="62">
        <v>133.68</v>
      </c>
      <c r="O103" s="42">
        <f t="shared" ref="O103:O112" si="16">N103*1000/I103</f>
        <v>63.235572374645223</v>
      </c>
      <c r="P103" s="26"/>
      <c r="Q103" s="62">
        <v>557.47</v>
      </c>
      <c r="R103" s="42">
        <f t="shared" ref="R103:R112" si="17">Q103*1000/I103</f>
        <v>263.70387890255438</v>
      </c>
      <c r="S103" s="26">
        <v>3</v>
      </c>
      <c r="T103" s="64">
        <v>8.7148414123279477E-2</v>
      </c>
      <c r="U103" s="64">
        <v>0</v>
      </c>
      <c r="V103" s="64">
        <v>8.2286056253740286E-3</v>
      </c>
      <c r="W103" s="64">
        <v>0.90462298025134646</v>
      </c>
      <c r="X103" s="64">
        <v>0</v>
      </c>
      <c r="Y103" s="64">
        <v>0</v>
      </c>
      <c r="Z103" s="32">
        <f t="shared" ref="Z103:Z112" si="18">N103/K103</f>
        <v>0.19341676915286118</v>
      </c>
      <c r="AA103" s="64">
        <v>0</v>
      </c>
      <c r="AB103" s="64">
        <v>0</v>
      </c>
      <c r="AC103" s="64">
        <v>1</v>
      </c>
      <c r="AD103" s="66">
        <f t="shared" ref="AD103:AD112" si="19">Q103/K103</f>
        <v>0.8065832308471389</v>
      </c>
      <c r="AE103" s="56"/>
    </row>
    <row r="104" spans="1:31" s="25" customFormat="1" ht="20.100000000000001" customHeight="1" x14ac:dyDescent="0.3">
      <c r="A104" s="22"/>
      <c r="B104" s="23">
        <v>414</v>
      </c>
      <c r="C104" s="6">
        <v>6</v>
      </c>
      <c r="D104" s="24" t="s">
        <v>54</v>
      </c>
      <c r="E104" s="41">
        <v>2775</v>
      </c>
      <c r="F104" s="41">
        <v>875</v>
      </c>
      <c r="G104" s="41">
        <v>0</v>
      </c>
      <c r="H104" s="41">
        <v>8000</v>
      </c>
      <c r="I104" s="41">
        <v>8000</v>
      </c>
      <c r="J104" s="26"/>
      <c r="K104" s="62">
        <v>2393.98</v>
      </c>
      <c r="L104" s="42">
        <f t="shared" si="15"/>
        <v>299.2475</v>
      </c>
      <c r="M104" s="26"/>
      <c r="N104" s="62">
        <v>444.2</v>
      </c>
      <c r="O104" s="42">
        <f t="shared" si="16"/>
        <v>55.524999999999999</v>
      </c>
      <c r="P104" s="26"/>
      <c r="Q104" s="62">
        <v>1949.78</v>
      </c>
      <c r="R104" s="42">
        <f t="shared" si="17"/>
        <v>243.7225</v>
      </c>
      <c r="S104" s="26"/>
      <c r="T104" s="64">
        <v>9.9234579018460153E-2</v>
      </c>
      <c r="U104" s="64">
        <v>0</v>
      </c>
      <c r="V104" s="64">
        <v>5.785682125168843E-2</v>
      </c>
      <c r="W104" s="64">
        <v>0.84290859972985144</v>
      </c>
      <c r="X104" s="64">
        <v>0</v>
      </c>
      <c r="Y104" s="64">
        <v>0</v>
      </c>
      <c r="Z104" s="32">
        <f t="shared" si="18"/>
        <v>0.18554875145155766</v>
      </c>
      <c r="AA104" s="64">
        <v>0</v>
      </c>
      <c r="AB104" s="64">
        <v>0</v>
      </c>
      <c r="AC104" s="64">
        <v>1</v>
      </c>
      <c r="AD104" s="66">
        <f t="shared" si="19"/>
        <v>0.81445124854844231</v>
      </c>
      <c r="AE104" s="56"/>
    </row>
    <row r="105" spans="1:31" s="25" customFormat="1" ht="20.100000000000001" customHeight="1" x14ac:dyDescent="0.3">
      <c r="A105" s="22"/>
      <c r="B105" s="23">
        <v>923</v>
      </c>
      <c r="C105" s="6">
        <v>5</v>
      </c>
      <c r="D105" s="24" t="s">
        <v>155</v>
      </c>
      <c r="E105" s="41">
        <v>486</v>
      </c>
      <c r="F105" s="41">
        <v>26</v>
      </c>
      <c r="G105" s="41">
        <v>18</v>
      </c>
      <c r="H105" s="41">
        <v>808</v>
      </c>
      <c r="I105" s="41">
        <v>816</v>
      </c>
      <c r="J105" s="26"/>
      <c r="K105" s="62">
        <v>259.38</v>
      </c>
      <c r="L105" s="42">
        <f t="shared" si="15"/>
        <v>317.86764705882354</v>
      </c>
      <c r="M105" s="26"/>
      <c r="N105" s="62">
        <v>46.4</v>
      </c>
      <c r="O105" s="42">
        <f t="shared" si="16"/>
        <v>56.862745098039213</v>
      </c>
      <c r="P105" s="26"/>
      <c r="Q105" s="62">
        <v>212.98</v>
      </c>
      <c r="R105" s="42">
        <f t="shared" si="17"/>
        <v>261.00490196078431</v>
      </c>
      <c r="S105" s="26">
        <v>3</v>
      </c>
      <c r="T105" s="64">
        <v>9.5905172413793108E-2</v>
      </c>
      <c r="U105" s="64">
        <v>0</v>
      </c>
      <c r="V105" s="64">
        <v>0</v>
      </c>
      <c r="W105" s="64">
        <v>0.90409482758620696</v>
      </c>
      <c r="X105" s="64">
        <v>0</v>
      </c>
      <c r="Y105" s="64">
        <v>0</v>
      </c>
      <c r="Z105" s="32">
        <f t="shared" si="18"/>
        <v>0.17888811781941552</v>
      </c>
      <c r="AA105" s="64">
        <v>0</v>
      </c>
      <c r="AB105" s="64">
        <v>0</v>
      </c>
      <c r="AC105" s="64">
        <v>1</v>
      </c>
      <c r="AD105" s="66">
        <f t="shared" si="19"/>
        <v>0.8211118821805844</v>
      </c>
      <c r="AE105" s="56"/>
    </row>
    <row r="106" spans="1:31" s="25" customFormat="1" ht="20.100000000000001" customHeight="1" x14ac:dyDescent="0.3">
      <c r="A106" s="22"/>
      <c r="B106" s="23">
        <v>545</v>
      </c>
      <c r="C106" s="6">
        <v>8</v>
      </c>
      <c r="D106" s="24" t="s">
        <v>146</v>
      </c>
      <c r="E106" s="41">
        <v>219</v>
      </c>
      <c r="F106" s="41">
        <v>0</v>
      </c>
      <c r="G106" s="41">
        <v>6</v>
      </c>
      <c r="H106" s="41">
        <v>399</v>
      </c>
      <c r="I106" s="41">
        <v>402</v>
      </c>
      <c r="J106" s="26"/>
      <c r="K106" s="62">
        <v>125.88</v>
      </c>
      <c r="L106" s="42">
        <f t="shared" si="15"/>
        <v>313.13432835820896</v>
      </c>
      <c r="M106" s="26"/>
      <c r="N106" s="62">
        <v>21.81</v>
      </c>
      <c r="O106" s="42">
        <f t="shared" si="16"/>
        <v>54.253731343283583</v>
      </c>
      <c r="P106" s="26"/>
      <c r="Q106" s="62">
        <v>104.07</v>
      </c>
      <c r="R106" s="42">
        <f t="shared" si="17"/>
        <v>258.8805970149254</v>
      </c>
      <c r="S106" s="26">
        <v>3</v>
      </c>
      <c r="T106" s="64">
        <v>0.10087116001834022</v>
      </c>
      <c r="U106" s="64">
        <v>0</v>
      </c>
      <c r="V106" s="64">
        <v>0</v>
      </c>
      <c r="W106" s="64">
        <v>0.89912883998165982</v>
      </c>
      <c r="X106" s="64">
        <v>0</v>
      </c>
      <c r="Y106" s="64">
        <v>0</v>
      </c>
      <c r="Z106" s="32">
        <f t="shared" si="18"/>
        <v>0.17326024785510008</v>
      </c>
      <c r="AA106" s="64">
        <v>0</v>
      </c>
      <c r="AB106" s="64">
        <v>0</v>
      </c>
      <c r="AC106" s="64">
        <v>1</v>
      </c>
      <c r="AD106" s="66">
        <f t="shared" si="19"/>
        <v>0.82673975214489992</v>
      </c>
      <c r="AE106" s="56"/>
    </row>
    <row r="107" spans="1:31" s="25" customFormat="1" ht="20.100000000000001" customHeight="1" x14ac:dyDescent="0.3">
      <c r="A107" s="22"/>
      <c r="B107" s="23">
        <v>249</v>
      </c>
      <c r="C107" s="6">
        <v>7</v>
      </c>
      <c r="D107" s="24" t="s">
        <v>49</v>
      </c>
      <c r="E107" s="41">
        <v>9819</v>
      </c>
      <c r="F107" s="41">
        <v>1044</v>
      </c>
      <c r="G107" s="41">
        <v>62</v>
      </c>
      <c r="H107" s="41">
        <v>22712</v>
      </c>
      <c r="I107" s="41">
        <v>22738</v>
      </c>
      <c r="J107" s="26"/>
      <c r="K107" s="62">
        <v>9315.9599999999991</v>
      </c>
      <c r="L107" s="42">
        <f t="shared" si="15"/>
        <v>409.70885741929811</v>
      </c>
      <c r="M107" s="26"/>
      <c r="N107" s="62">
        <v>1606.19</v>
      </c>
      <c r="O107" s="42">
        <f t="shared" si="16"/>
        <v>70.639018383323076</v>
      </c>
      <c r="P107" s="26"/>
      <c r="Q107" s="62">
        <v>7709.77</v>
      </c>
      <c r="R107" s="42">
        <f t="shared" si="17"/>
        <v>339.06983903597501</v>
      </c>
      <c r="S107" s="26"/>
      <c r="T107" s="64">
        <v>7.7911081503433594E-2</v>
      </c>
      <c r="U107" s="64">
        <v>0</v>
      </c>
      <c r="V107" s="64">
        <v>7.7823918714473375E-2</v>
      </c>
      <c r="W107" s="64">
        <v>0.79053536630162058</v>
      </c>
      <c r="X107" s="64">
        <v>0</v>
      </c>
      <c r="Y107" s="64">
        <v>5.3729633480472418E-2</v>
      </c>
      <c r="Z107" s="32">
        <f t="shared" si="18"/>
        <v>0.17241271967676977</v>
      </c>
      <c r="AA107" s="64">
        <v>0</v>
      </c>
      <c r="AB107" s="64">
        <v>2.6200522194566112E-4</v>
      </c>
      <c r="AC107" s="64">
        <v>0.99973799477805425</v>
      </c>
      <c r="AD107" s="66">
        <f t="shared" si="19"/>
        <v>0.82758728032323037</v>
      </c>
      <c r="AE107" s="56"/>
    </row>
    <row r="108" spans="1:31" s="25" customFormat="1" ht="20.100000000000001" customHeight="1" x14ac:dyDescent="0.3">
      <c r="A108" s="22"/>
      <c r="B108" s="23">
        <v>873</v>
      </c>
      <c r="C108" s="6">
        <v>8</v>
      </c>
      <c r="D108" s="24" t="s">
        <v>151</v>
      </c>
      <c r="E108" s="41">
        <v>2343</v>
      </c>
      <c r="F108" s="41">
        <v>51</v>
      </c>
      <c r="G108" s="41">
        <v>2</v>
      </c>
      <c r="H108" s="41">
        <v>5021</v>
      </c>
      <c r="I108" s="41">
        <v>5022</v>
      </c>
      <c r="J108" s="26"/>
      <c r="K108" s="62">
        <v>1500.9</v>
      </c>
      <c r="L108" s="42">
        <f t="shared" si="15"/>
        <v>298.86499402628436</v>
      </c>
      <c r="M108" s="26"/>
      <c r="N108" s="62">
        <v>248.99</v>
      </c>
      <c r="O108" s="42">
        <f t="shared" si="16"/>
        <v>49.579848665870173</v>
      </c>
      <c r="P108" s="26"/>
      <c r="Q108" s="62">
        <v>1251.9100000000001</v>
      </c>
      <c r="R108" s="42">
        <f t="shared" si="17"/>
        <v>249.28514536041419</v>
      </c>
      <c r="S108" s="26">
        <v>3</v>
      </c>
      <c r="T108" s="64">
        <v>0.1111289610024499</v>
      </c>
      <c r="U108" s="64">
        <v>0</v>
      </c>
      <c r="V108" s="64">
        <v>0</v>
      </c>
      <c r="W108" s="64">
        <v>0.88887103899755004</v>
      </c>
      <c r="X108" s="64">
        <v>0</v>
      </c>
      <c r="Y108" s="64">
        <v>0</v>
      </c>
      <c r="Z108" s="32">
        <f t="shared" si="18"/>
        <v>0.16589379705510027</v>
      </c>
      <c r="AA108" s="64">
        <v>0</v>
      </c>
      <c r="AB108" s="64">
        <v>0</v>
      </c>
      <c r="AC108" s="64">
        <v>1</v>
      </c>
      <c r="AD108" s="66">
        <f t="shared" si="19"/>
        <v>0.83410620294489968</v>
      </c>
      <c r="AE108" s="56"/>
    </row>
    <row r="109" spans="1:31" s="25" customFormat="1" ht="20.100000000000001" customHeight="1" x14ac:dyDescent="0.3">
      <c r="A109" s="22"/>
      <c r="B109" s="23">
        <v>976</v>
      </c>
      <c r="C109" s="6">
        <v>7</v>
      </c>
      <c r="D109" s="24" t="s">
        <v>144</v>
      </c>
      <c r="E109" s="41">
        <v>250</v>
      </c>
      <c r="F109" s="41">
        <v>30</v>
      </c>
      <c r="G109" s="41">
        <v>0</v>
      </c>
      <c r="H109" s="41">
        <v>935</v>
      </c>
      <c r="I109" s="41">
        <v>935</v>
      </c>
      <c r="J109" s="26"/>
      <c r="K109" s="62">
        <v>260.83</v>
      </c>
      <c r="L109" s="42">
        <f t="shared" si="15"/>
        <v>278.96256684491976</v>
      </c>
      <c r="M109" s="26"/>
      <c r="N109" s="62">
        <v>43.13</v>
      </c>
      <c r="O109" s="42">
        <f t="shared" si="16"/>
        <v>46.128342245989302</v>
      </c>
      <c r="P109" s="26"/>
      <c r="Q109" s="62">
        <v>217.7</v>
      </c>
      <c r="R109" s="42">
        <f t="shared" si="17"/>
        <v>232.83422459893049</v>
      </c>
      <c r="S109" s="26">
        <v>3</v>
      </c>
      <c r="T109" s="64">
        <v>0.11940644562949224</v>
      </c>
      <c r="U109" s="64">
        <v>0</v>
      </c>
      <c r="V109" s="64">
        <v>0</v>
      </c>
      <c r="W109" s="64">
        <v>0.88059355437050768</v>
      </c>
      <c r="X109" s="64">
        <v>0</v>
      </c>
      <c r="Y109" s="64">
        <v>0</v>
      </c>
      <c r="Z109" s="32">
        <f t="shared" si="18"/>
        <v>0.16535674577310894</v>
      </c>
      <c r="AA109" s="64">
        <v>0</v>
      </c>
      <c r="AB109" s="64">
        <v>0</v>
      </c>
      <c r="AC109" s="64">
        <v>1</v>
      </c>
      <c r="AD109" s="66">
        <f t="shared" si="19"/>
        <v>0.83464325422689112</v>
      </c>
      <c r="AE109" s="56"/>
    </row>
    <row r="110" spans="1:31" s="25" customFormat="1" ht="20.100000000000001" customHeight="1" x14ac:dyDescent="0.3">
      <c r="A110" s="22"/>
      <c r="B110" s="23">
        <v>611</v>
      </c>
      <c r="C110" s="6">
        <v>8</v>
      </c>
      <c r="D110" s="24" t="s">
        <v>141</v>
      </c>
      <c r="E110" s="41">
        <v>302</v>
      </c>
      <c r="F110" s="41">
        <v>0</v>
      </c>
      <c r="G110" s="41">
        <v>82</v>
      </c>
      <c r="H110" s="41">
        <v>516</v>
      </c>
      <c r="I110" s="41">
        <v>550</v>
      </c>
      <c r="J110" s="26"/>
      <c r="K110" s="62">
        <v>163.35</v>
      </c>
      <c r="L110" s="42">
        <f t="shared" si="15"/>
        <v>297</v>
      </c>
      <c r="M110" s="26"/>
      <c r="N110" s="62">
        <v>26.29</v>
      </c>
      <c r="O110" s="42">
        <f t="shared" si="16"/>
        <v>47.8</v>
      </c>
      <c r="P110" s="26"/>
      <c r="Q110" s="62">
        <v>137.06</v>
      </c>
      <c r="R110" s="42">
        <f t="shared" si="17"/>
        <v>249.2</v>
      </c>
      <c r="S110" s="26">
        <v>3</v>
      </c>
      <c r="T110" s="64">
        <v>0.10802586534804108</v>
      </c>
      <c r="U110" s="64">
        <v>0</v>
      </c>
      <c r="V110" s="64">
        <v>0</v>
      </c>
      <c r="W110" s="64">
        <v>0.89197413465195896</v>
      </c>
      <c r="X110" s="64">
        <v>0</v>
      </c>
      <c r="Y110" s="64">
        <v>0</v>
      </c>
      <c r="Z110" s="32">
        <f t="shared" si="18"/>
        <v>0.16094276094276094</v>
      </c>
      <c r="AA110" s="64">
        <v>0</v>
      </c>
      <c r="AB110" s="64">
        <v>0</v>
      </c>
      <c r="AC110" s="64">
        <v>1</v>
      </c>
      <c r="AD110" s="66">
        <f t="shared" si="19"/>
        <v>0.83905723905723906</v>
      </c>
      <c r="AE110" s="56"/>
    </row>
    <row r="111" spans="1:31" s="25" customFormat="1" ht="20.100000000000001" customHeight="1" x14ac:dyDescent="0.3">
      <c r="A111" s="22"/>
      <c r="B111" s="23">
        <v>764</v>
      </c>
      <c r="C111" s="6">
        <v>8</v>
      </c>
      <c r="D111" s="24" t="s">
        <v>145</v>
      </c>
      <c r="E111" s="41">
        <v>680</v>
      </c>
      <c r="F111" s="41">
        <v>73</v>
      </c>
      <c r="G111" s="41">
        <v>1</v>
      </c>
      <c r="H111" s="41">
        <v>1400</v>
      </c>
      <c r="I111" s="41">
        <v>1400</v>
      </c>
      <c r="J111" s="26"/>
      <c r="K111" s="62">
        <v>383.84</v>
      </c>
      <c r="L111" s="42">
        <f t="shared" si="15"/>
        <v>274.17142857142858</v>
      </c>
      <c r="M111" s="26"/>
      <c r="N111" s="62">
        <v>35.85</v>
      </c>
      <c r="O111" s="42">
        <f t="shared" si="16"/>
        <v>25.607142857142858</v>
      </c>
      <c r="P111" s="26"/>
      <c r="Q111" s="62">
        <v>347.99</v>
      </c>
      <c r="R111" s="42">
        <f t="shared" si="17"/>
        <v>248.56428571428572</v>
      </c>
      <c r="S111" s="26">
        <v>3</v>
      </c>
      <c r="T111" s="64">
        <v>0.21506276150627615</v>
      </c>
      <c r="U111" s="64">
        <v>0</v>
      </c>
      <c r="V111" s="64">
        <v>8.3682008368200833E-2</v>
      </c>
      <c r="W111" s="64">
        <v>0.70125523012552304</v>
      </c>
      <c r="X111" s="64">
        <v>0</v>
      </c>
      <c r="Y111" s="64">
        <v>0</v>
      </c>
      <c r="Z111" s="32">
        <f t="shared" si="18"/>
        <v>9.3398290954564409E-2</v>
      </c>
      <c r="AA111" s="64">
        <v>0</v>
      </c>
      <c r="AB111" s="64">
        <v>0</v>
      </c>
      <c r="AC111" s="64">
        <v>1</v>
      </c>
      <c r="AD111" s="66">
        <f t="shared" si="19"/>
        <v>0.90660170904543569</v>
      </c>
      <c r="AE111" s="56"/>
    </row>
    <row r="112" spans="1:31" s="25" customFormat="1" ht="20.100000000000001" customHeight="1" thickBot="1" x14ac:dyDescent="0.35">
      <c r="A112" s="29"/>
      <c r="B112" s="51">
        <v>100</v>
      </c>
      <c r="C112" s="21">
        <v>7</v>
      </c>
      <c r="D112" s="52" t="s">
        <v>65</v>
      </c>
      <c r="E112" s="53">
        <v>517</v>
      </c>
      <c r="F112" s="53">
        <v>16</v>
      </c>
      <c r="G112" s="53">
        <v>0</v>
      </c>
      <c r="H112" s="53">
        <v>2222</v>
      </c>
      <c r="I112" s="53">
        <v>2222</v>
      </c>
      <c r="J112" s="27"/>
      <c r="K112" s="70">
        <v>659.18</v>
      </c>
      <c r="L112" s="54">
        <f t="shared" si="15"/>
        <v>296.66066606660667</v>
      </c>
      <c r="M112" s="27"/>
      <c r="N112" s="70">
        <v>28.02</v>
      </c>
      <c r="O112" s="54">
        <f t="shared" si="16"/>
        <v>12.610261026102611</v>
      </c>
      <c r="P112" s="27"/>
      <c r="Q112" s="70">
        <v>631.16</v>
      </c>
      <c r="R112" s="54">
        <f t="shared" si="17"/>
        <v>284.05040504050407</v>
      </c>
      <c r="S112" s="27"/>
      <c r="T112" s="71">
        <v>0.43683083511777304</v>
      </c>
      <c r="U112" s="71">
        <v>0</v>
      </c>
      <c r="V112" s="71">
        <v>0</v>
      </c>
      <c r="W112" s="71">
        <v>0.56316916488222701</v>
      </c>
      <c r="X112" s="71">
        <v>0</v>
      </c>
      <c r="Y112" s="71">
        <v>0</v>
      </c>
      <c r="Z112" s="31">
        <f t="shared" si="18"/>
        <v>4.2507357626141572E-2</v>
      </c>
      <c r="AA112" s="71">
        <v>0</v>
      </c>
      <c r="AB112" s="71">
        <v>0</v>
      </c>
      <c r="AC112" s="71">
        <v>1</v>
      </c>
      <c r="AD112" s="72">
        <f t="shared" si="19"/>
        <v>0.95749264237385845</v>
      </c>
      <c r="AE112" s="56"/>
    </row>
    <row r="113" spans="2:30" ht="16.8" thickBot="1" x14ac:dyDescent="0.35">
      <c r="B113" s="44"/>
    </row>
    <row r="114" spans="2:30" s="92" customFormat="1" ht="16.8" thickBot="1" x14ac:dyDescent="0.35">
      <c r="B114" s="137"/>
      <c r="C114" s="1"/>
      <c r="D114" s="170" t="s">
        <v>89</v>
      </c>
      <c r="E114" s="171">
        <f>SUM(E7:E112)</f>
        <v>3906475</v>
      </c>
      <c r="F114" s="171">
        <f>SUM(F7:F112)</f>
        <v>1465377</v>
      </c>
      <c r="G114" s="171">
        <f>SUM(G7:G112)</f>
        <v>112116</v>
      </c>
      <c r="H114" s="171">
        <f>SUM(H7:H112)</f>
        <v>13491066</v>
      </c>
      <c r="I114" s="171">
        <f>SUM(I7:I112)</f>
        <v>13538202</v>
      </c>
      <c r="J114" s="172"/>
      <c r="K114" s="171">
        <f>SUM(K7:K112)</f>
        <v>4811585.7920837002</v>
      </c>
      <c r="L114" s="138">
        <f>K114*1000/I114</f>
        <v>355.40803661252062</v>
      </c>
      <c r="M114" s="173"/>
      <c r="N114" s="171">
        <f>SUM(N7:N112)</f>
        <v>2392076.5514073726</v>
      </c>
      <c r="O114" s="138">
        <f t="shared" ref="O114" si="20">N114*1000/I114</f>
        <v>176.6908597912317</v>
      </c>
      <c r="P114" s="174"/>
      <c r="Q114" s="171">
        <f>SUM(Q7:Q112)</f>
        <v>2419509.2406763318</v>
      </c>
      <c r="R114" s="138">
        <f t="shared" ref="R114" si="21">Q114*1000/I114</f>
        <v>178.71717682128926</v>
      </c>
      <c r="S114" s="175"/>
      <c r="T114" s="176">
        <v>3.1075824039270325E-2</v>
      </c>
      <c r="U114" s="176">
        <v>5.0092711259387161E-3</v>
      </c>
      <c r="V114" s="176">
        <v>8.9419571407174922E-2</v>
      </c>
      <c r="W114" s="176">
        <v>0.42940378108555222</v>
      </c>
      <c r="X114" s="176">
        <v>0.43834119563190799</v>
      </c>
      <c r="Y114" s="176">
        <v>6.7503567101561794E-3</v>
      </c>
      <c r="Z114" s="139">
        <f>N114/K114</f>
        <v>0.49714930893323267</v>
      </c>
      <c r="AA114" s="176">
        <v>5.4589566255626013E-2</v>
      </c>
      <c r="AB114" s="176">
        <v>1.2706543741658187E-3</v>
      </c>
      <c r="AC114" s="176">
        <v>0.94413977937020843</v>
      </c>
      <c r="AD114" s="140">
        <f>Q114/K114</f>
        <v>0.50285069106676816</v>
      </c>
    </row>
    <row r="115" spans="2:30" x14ac:dyDescent="0.3">
      <c r="B115" s="44"/>
      <c r="D115" s="141"/>
      <c r="G115" s="142"/>
      <c r="H115" s="142"/>
      <c r="L115" s="30"/>
      <c r="M115" s="30"/>
      <c r="N115" s="30"/>
      <c r="O115" s="30"/>
      <c r="P115" s="5"/>
      <c r="Q115" s="30"/>
      <c r="W115" s="104"/>
    </row>
    <row r="116" spans="2:30" x14ac:dyDescent="0.3">
      <c r="D116" s="144" t="s">
        <v>90</v>
      </c>
      <c r="E116" s="145"/>
      <c r="F116" s="146"/>
      <c r="G116" s="146"/>
      <c r="H116" s="145"/>
      <c r="I116" s="145"/>
      <c r="J116" s="145"/>
      <c r="K116" s="147"/>
      <c r="L116" s="147"/>
    </row>
    <row r="117" spans="2:30" ht="46.5" customHeight="1" x14ac:dyDescent="0.3">
      <c r="D117" s="191" t="s">
        <v>111</v>
      </c>
      <c r="E117" s="191"/>
      <c r="F117" s="191"/>
      <c r="G117" s="191"/>
      <c r="H117" s="191"/>
      <c r="I117" s="191"/>
      <c r="J117" s="191"/>
      <c r="K117" s="191"/>
      <c r="L117" s="191"/>
    </row>
    <row r="118" spans="2:30" ht="32.700000000000003" customHeight="1" x14ac:dyDescent="0.3">
      <c r="D118" s="191" t="s">
        <v>94</v>
      </c>
      <c r="E118" s="191"/>
      <c r="F118" s="191"/>
      <c r="G118" s="191"/>
      <c r="H118" s="191"/>
      <c r="I118" s="191"/>
      <c r="J118" s="191"/>
      <c r="K118" s="191"/>
      <c r="L118" s="191"/>
    </row>
    <row r="119" spans="2:30" ht="19.95" customHeight="1" x14ac:dyDescent="0.3">
      <c r="D119" s="191" t="s">
        <v>95</v>
      </c>
      <c r="E119" s="191"/>
      <c r="F119" s="191"/>
      <c r="G119" s="191"/>
      <c r="H119" s="191"/>
      <c r="I119" s="191"/>
      <c r="J119" s="191"/>
      <c r="K119" s="191"/>
      <c r="L119" s="191"/>
    </row>
    <row r="120" spans="2:30" x14ac:dyDescent="0.3">
      <c r="D120" s="191" t="s">
        <v>110</v>
      </c>
      <c r="E120" s="191"/>
      <c r="F120" s="191"/>
      <c r="G120" s="191"/>
      <c r="H120" s="191"/>
      <c r="I120" s="191"/>
      <c r="J120" s="191"/>
      <c r="K120" s="191"/>
      <c r="L120" s="191"/>
    </row>
    <row r="121" spans="2:30" ht="34.5" customHeight="1" x14ac:dyDescent="0.3">
      <c r="D121" s="191" t="s">
        <v>96</v>
      </c>
      <c r="E121" s="191"/>
      <c r="F121" s="191"/>
      <c r="G121" s="191"/>
      <c r="H121" s="191"/>
      <c r="I121" s="191"/>
      <c r="J121" s="191"/>
      <c r="K121" s="191"/>
      <c r="L121" s="191"/>
    </row>
    <row r="122" spans="2:30" ht="42" customHeight="1" x14ac:dyDescent="0.3">
      <c r="D122" s="191" t="s">
        <v>97</v>
      </c>
      <c r="E122" s="191"/>
      <c r="F122" s="191"/>
      <c r="G122" s="191"/>
      <c r="H122" s="191"/>
      <c r="I122" s="191"/>
      <c r="J122" s="191"/>
      <c r="K122" s="191"/>
      <c r="L122" s="191"/>
    </row>
    <row r="123" spans="2:30" x14ac:dyDescent="0.3">
      <c r="D123" s="4"/>
      <c r="E123" s="4"/>
      <c r="F123" s="4"/>
      <c r="G123" s="4"/>
      <c r="H123" s="4"/>
      <c r="I123" s="4"/>
      <c r="J123" s="4"/>
      <c r="K123" s="4"/>
      <c r="L123" s="4"/>
    </row>
    <row r="124" spans="2:30" x14ac:dyDescent="0.3">
      <c r="D124" s="148"/>
      <c r="E124" s="148"/>
      <c r="F124" s="148"/>
      <c r="G124" s="145" t="s">
        <v>91</v>
      </c>
      <c r="H124" s="145"/>
      <c r="I124" s="148"/>
      <c r="J124" s="148"/>
      <c r="K124" s="22"/>
      <c r="L124" s="22"/>
    </row>
    <row r="125" spans="2:30" x14ac:dyDescent="0.3">
      <c r="D125" s="149" t="s">
        <v>115</v>
      </c>
      <c r="E125" s="148"/>
      <c r="F125" s="148"/>
      <c r="G125" s="148"/>
      <c r="H125" s="148"/>
      <c r="I125" s="148"/>
      <c r="J125" s="148"/>
      <c r="K125" s="148"/>
      <c r="L125" s="148"/>
    </row>
    <row r="126" spans="2:30" ht="33" customHeight="1" x14ac:dyDescent="0.3">
      <c r="D126" s="180" t="s">
        <v>116</v>
      </c>
      <c r="E126" s="180"/>
      <c r="F126" s="180"/>
      <c r="G126" s="180"/>
      <c r="H126" s="180"/>
      <c r="I126" s="180"/>
      <c r="J126" s="180"/>
      <c r="K126" s="180"/>
      <c r="L126" s="180"/>
    </row>
    <row r="127" spans="2:30" x14ac:dyDescent="0.3">
      <c r="D127" s="181" t="s">
        <v>98</v>
      </c>
      <c r="E127" s="181"/>
      <c r="F127" s="181"/>
      <c r="G127" s="181"/>
      <c r="H127" s="181"/>
      <c r="I127" s="181"/>
      <c r="J127" s="181"/>
      <c r="K127" s="181"/>
      <c r="L127" s="181"/>
    </row>
  </sheetData>
  <sheetProtection algorithmName="SHA-512" hashValue="1rt2qenXjzGPcjKEPCLes9VCVVXCEb6ZOG/jgBYBzcfNXVDUpYaIsnq6u4+07f2pjtsChAC660LsCzGxcjDPkA==" saltValue="yr8WE75If9sIvz4l7jwoQQ==" spinCount="100000" sheet="1" objects="1" scenarios="1"/>
  <mergeCells count="25">
    <mergeCell ref="D127:L127"/>
    <mergeCell ref="D118:L118"/>
    <mergeCell ref="D119:L119"/>
    <mergeCell ref="D120:L120"/>
    <mergeCell ref="D121:L121"/>
    <mergeCell ref="D122:L122"/>
    <mergeCell ref="D126:L126"/>
    <mergeCell ref="P4:P5"/>
    <mergeCell ref="Q4:R5"/>
    <mergeCell ref="S4:S5"/>
    <mergeCell ref="T4:Z4"/>
    <mergeCell ref="AA4:AD4"/>
    <mergeCell ref="D117:L117"/>
    <mergeCell ref="G4:G5"/>
    <mergeCell ref="H4:H5"/>
    <mergeCell ref="I4:I5"/>
    <mergeCell ref="J4:J5"/>
    <mergeCell ref="K4:L5"/>
    <mergeCell ref="N4:O5"/>
    <mergeCell ref="A1:E1"/>
    <mergeCell ref="B4:B5"/>
    <mergeCell ref="C4:C5"/>
    <mergeCell ref="D4:D5"/>
    <mergeCell ref="E4:E5"/>
    <mergeCell ref="F4:F5"/>
  </mergeCells>
  <pageMargins left="0.25" right="0.25" top="0.75" bottom="0.75" header="0.3" footer="0.3"/>
  <pageSetup paperSize="17" scale="6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21CBD-B206-4C69-8EFD-FCAB885FBB46}">
  <sheetPr>
    <pageSetUpPr fitToPage="1"/>
  </sheetPr>
  <dimension ref="A1:AE161"/>
  <sheetViews>
    <sheetView zoomScale="90" zoomScaleNormal="90" workbookViewId="0">
      <selection activeCell="D57" sqref="D57:AD57"/>
    </sheetView>
  </sheetViews>
  <sheetFormatPr defaultColWidth="9.33203125" defaultRowHeight="16.2" x14ac:dyDescent="0.3"/>
  <cols>
    <col min="1" max="1" width="1.33203125" style="30" customWidth="1"/>
    <col min="2" max="2" width="8.33203125" style="143" customWidth="1"/>
    <col min="3" max="3" width="9.6640625" style="3" customWidth="1"/>
    <col min="4" max="4" width="53.33203125" style="30" customWidth="1"/>
    <col min="5" max="5" width="12.33203125" style="30" customWidth="1"/>
    <col min="6" max="6" width="11.44140625" style="30" customWidth="1"/>
    <col min="7" max="7" width="12" style="30" customWidth="1"/>
    <col min="8" max="8" width="14.6640625" style="30" customWidth="1"/>
    <col min="9" max="9" width="12.6640625" style="30" customWidth="1"/>
    <col min="10" max="10" width="3" style="30" customWidth="1"/>
    <col min="11" max="11" width="12.6640625" style="45" customWidth="1"/>
    <col min="12" max="12" width="7.44140625" style="45" customWidth="1"/>
    <col min="13" max="13" width="3" style="46" customWidth="1"/>
    <col min="14" max="14" width="12.6640625" style="45" customWidth="1"/>
    <col min="15" max="15" width="7.6640625" style="45" customWidth="1"/>
    <col min="16" max="16" width="3" style="47" customWidth="1"/>
    <col min="17" max="17" width="12.6640625" style="45" customWidth="1"/>
    <col min="18" max="18" width="7.44140625" style="45" customWidth="1"/>
    <col min="19" max="19" width="3" style="48" customWidth="1"/>
    <col min="20" max="20" width="12.6640625" style="30" customWidth="1"/>
    <col min="21" max="21" width="12.6640625" style="49" customWidth="1"/>
    <col min="22" max="22" width="12.6640625" style="30" customWidth="1"/>
    <col min="23" max="23" width="12.6640625" style="49" customWidth="1"/>
    <col min="24" max="24" width="12.6640625" style="30" customWidth="1"/>
    <col min="25" max="25" width="12.6640625" style="49" customWidth="1"/>
    <col min="26" max="29" width="12.6640625" style="30" customWidth="1"/>
    <col min="30" max="30" width="12.6640625" style="50" customWidth="1"/>
    <col min="31" max="33" width="9.5546875" style="30" customWidth="1"/>
    <col min="34" max="16384" width="9.33203125" style="30"/>
  </cols>
  <sheetData>
    <row r="1" spans="1:31" s="92" customFormat="1" ht="60" customHeight="1" thickBot="1" x14ac:dyDescent="0.35">
      <c r="A1" s="207"/>
      <c r="B1" s="208"/>
      <c r="C1" s="208"/>
      <c r="D1" s="208"/>
      <c r="E1" s="209"/>
      <c r="F1" s="2"/>
      <c r="G1" s="90"/>
      <c r="H1" s="90"/>
      <c r="I1" s="91"/>
      <c r="K1" s="90"/>
      <c r="L1" s="93"/>
      <c r="M1" s="94"/>
      <c r="N1" s="91"/>
      <c r="O1" s="95"/>
      <c r="P1" s="96"/>
      <c r="Q1" s="93"/>
      <c r="R1" s="93"/>
      <c r="S1" s="97"/>
      <c r="T1" s="29"/>
      <c r="U1" s="98"/>
      <c r="V1" s="99"/>
      <c r="W1" s="98"/>
      <c r="X1" s="29"/>
      <c r="Y1" s="98"/>
      <c r="Z1" s="29"/>
      <c r="AA1" s="29"/>
      <c r="AB1" s="29"/>
      <c r="AC1" s="29"/>
      <c r="AD1" s="100"/>
    </row>
    <row r="2" spans="1:31" s="92" customFormat="1" ht="23.25" customHeight="1" x14ac:dyDescent="0.35">
      <c r="A2" s="101"/>
      <c r="B2" s="102" t="s">
        <v>157</v>
      </c>
      <c r="C2" s="19"/>
      <c r="D2" s="101"/>
      <c r="E2" s="103"/>
      <c r="F2" s="91"/>
      <c r="G2" s="91"/>
      <c r="H2" s="91"/>
      <c r="I2" s="91"/>
      <c r="K2" s="93"/>
      <c r="L2" s="93"/>
      <c r="M2" s="94"/>
      <c r="N2" s="93"/>
      <c r="O2" s="93"/>
      <c r="P2" s="96"/>
      <c r="Q2" s="93"/>
      <c r="R2" s="93"/>
      <c r="S2" s="97"/>
      <c r="U2" s="104"/>
      <c r="W2" s="104"/>
      <c r="X2" s="105"/>
      <c r="Y2" s="104"/>
      <c r="AA2" s="106"/>
      <c r="AB2" s="106"/>
      <c r="AD2" s="100"/>
    </row>
    <row r="3" spans="1:31" ht="7.2" customHeight="1" thickBot="1" x14ac:dyDescent="0.35">
      <c r="A3" s="107"/>
      <c r="B3" s="107"/>
      <c r="C3" s="20"/>
      <c r="D3" s="107"/>
      <c r="E3" s="107"/>
    </row>
    <row r="4" spans="1:31" s="25" customFormat="1" ht="21.6" customHeight="1" x14ac:dyDescent="0.3">
      <c r="A4" s="22"/>
      <c r="B4" s="205" t="s">
        <v>0</v>
      </c>
      <c r="C4" s="192" t="s">
        <v>1</v>
      </c>
      <c r="D4" s="192" t="s">
        <v>2</v>
      </c>
      <c r="E4" s="192" t="s">
        <v>99</v>
      </c>
      <c r="F4" s="192" t="s">
        <v>3</v>
      </c>
      <c r="G4" s="192" t="s">
        <v>4</v>
      </c>
      <c r="H4" s="192" t="s">
        <v>5</v>
      </c>
      <c r="I4" s="192" t="s">
        <v>6</v>
      </c>
      <c r="J4" s="195"/>
      <c r="K4" s="197" t="s">
        <v>7</v>
      </c>
      <c r="L4" s="197"/>
      <c r="M4" s="108"/>
      <c r="N4" s="199" t="s">
        <v>8</v>
      </c>
      <c r="O4" s="200"/>
      <c r="P4" s="203"/>
      <c r="Q4" s="182" t="s">
        <v>9</v>
      </c>
      <c r="R4" s="183"/>
      <c r="S4" s="186"/>
      <c r="T4" s="188" t="s">
        <v>113</v>
      </c>
      <c r="U4" s="189"/>
      <c r="V4" s="189"/>
      <c r="W4" s="189"/>
      <c r="X4" s="189"/>
      <c r="Y4" s="189"/>
      <c r="Z4" s="190"/>
      <c r="AA4" s="188" t="s">
        <v>114</v>
      </c>
      <c r="AB4" s="189"/>
      <c r="AC4" s="189"/>
      <c r="AD4" s="194"/>
    </row>
    <row r="5" spans="1:31" s="25" customFormat="1" ht="92.25" customHeight="1" x14ac:dyDescent="0.3">
      <c r="A5" s="22"/>
      <c r="B5" s="206"/>
      <c r="C5" s="193"/>
      <c r="D5" s="193"/>
      <c r="E5" s="193"/>
      <c r="F5" s="193"/>
      <c r="G5" s="193"/>
      <c r="H5" s="193"/>
      <c r="I5" s="193"/>
      <c r="J5" s="196"/>
      <c r="K5" s="198"/>
      <c r="L5" s="198"/>
      <c r="M5" s="109"/>
      <c r="N5" s="201"/>
      <c r="O5" s="202"/>
      <c r="P5" s="204"/>
      <c r="Q5" s="184"/>
      <c r="R5" s="185"/>
      <c r="S5" s="187"/>
      <c r="T5" s="110" t="s">
        <v>10</v>
      </c>
      <c r="U5" s="111" t="s">
        <v>11</v>
      </c>
      <c r="V5" s="110" t="s">
        <v>92</v>
      </c>
      <c r="W5" s="111" t="s">
        <v>12</v>
      </c>
      <c r="X5" s="110" t="s">
        <v>13</v>
      </c>
      <c r="Y5" s="111" t="s">
        <v>14</v>
      </c>
      <c r="Z5" s="112" t="s">
        <v>93</v>
      </c>
      <c r="AA5" s="110" t="s">
        <v>15</v>
      </c>
      <c r="AB5" s="110" t="s">
        <v>16</v>
      </c>
      <c r="AC5" s="110" t="s">
        <v>17</v>
      </c>
      <c r="AD5" s="113" t="s">
        <v>18</v>
      </c>
    </row>
    <row r="6" spans="1:31" s="25" customFormat="1" ht="20.85" customHeight="1" thickBot="1" x14ac:dyDescent="0.35">
      <c r="A6" s="22"/>
      <c r="B6" s="69"/>
      <c r="C6" s="68"/>
      <c r="D6" s="68"/>
      <c r="E6" s="68"/>
      <c r="F6" s="68"/>
      <c r="G6" s="68"/>
      <c r="H6" s="68"/>
      <c r="I6" s="68"/>
      <c r="J6" s="67"/>
      <c r="K6" s="34" t="s">
        <v>19</v>
      </c>
      <c r="L6" s="34" t="s">
        <v>20</v>
      </c>
      <c r="M6" s="35"/>
      <c r="N6" s="34" t="s">
        <v>19</v>
      </c>
      <c r="O6" s="34" t="s">
        <v>21</v>
      </c>
      <c r="P6" s="36"/>
      <c r="Q6" s="34" t="s">
        <v>19</v>
      </c>
      <c r="R6" s="34" t="s">
        <v>21</v>
      </c>
      <c r="S6" s="37"/>
      <c r="T6" s="38" t="s">
        <v>22</v>
      </c>
      <c r="U6" s="39" t="s">
        <v>22</v>
      </c>
      <c r="V6" s="38" t="s">
        <v>22</v>
      </c>
      <c r="W6" s="39" t="s">
        <v>22</v>
      </c>
      <c r="X6" s="38" t="s">
        <v>22</v>
      </c>
      <c r="Y6" s="39" t="s">
        <v>22</v>
      </c>
      <c r="Z6" s="31" t="s">
        <v>22</v>
      </c>
      <c r="AA6" s="38" t="s">
        <v>22</v>
      </c>
      <c r="AB6" s="38" t="s">
        <v>22</v>
      </c>
      <c r="AC6" s="38" t="s">
        <v>22</v>
      </c>
      <c r="AD6" s="40" t="s">
        <v>22</v>
      </c>
    </row>
    <row r="7" spans="1:31" s="116" customFormat="1" ht="17.25" customHeight="1" thickBot="1" x14ac:dyDescent="0.35">
      <c r="A7" s="114"/>
      <c r="B7" s="115"/>
      <c r="C7" s="16"/>
      <c r="D7" s="217" t="s">
        <v>123</v>
      </c>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9"/>
    </row>
    <row r="8" spans="1:31" s="25" customFormat="1" ht="20.100000000000001" customHeight="1" x14ac:dyDescent="0.3">
      <c r="A8" s="22"/>
      <c r="B8" s="57">
        <v>1</v>
      </c>
      <c r="C8" s="58">
        <v>1</v>
      </c>
      <c r="D8" s="59" t="s">
        <v>47</v>
      </c>
      <c r="E8" s="60">
        <v>176069</v>
      </c>
      <c r="F8" s="60">
        <v>46789</v>
      </c>
      <c r="G8" s="60">
        <v>0</v>
      </c>
      <c r="H8" s="60">
        <v>588538</v>
      </c>
      <c r="I8" s="60">
        <v>588538</v>
      </c>
      <c r="J8" s="61"/>
      <c r="K8" s="62">
        <v>209861.69</v>
      </c>
      <c r="L8" s="63">
        <f t="shared" ref="L8:L13" si="0">K8*1000/I8</f>
        <v>356.58137622379525</v>
      </c>
      <c r="M8" s="61"/>
      <c r="N8" s="62">
        <v>108303.37</v>
      </c>
      <c r="O8" s="63">
        <f t="shared" ref="O8:O13" si="1">N8*1000/I8</f>
        <v>184.02103177704754</v>
      </c>
      <c r="P8" s="61"/>
      <c r="Q8" s="62">
        <v>101558.31999999999</v>
      </c>
      <c r="R8" s="63">
        <f t="shared" ref="R8:R13" si="2">Q8*1000/I8</f>
        <v>172.56034444674768</v>
      </c>
      <c r="S8" s="61">
        <v>1</v>
      </c>
      <c r="T8" s="64">
        <v>2.9942189241202746E-2</v>
      </c>
      <c r="U8" s="64">
        <v>0</v>
      </c>
      <c r="V8" s="64">
        <v>9.0119448729988741E-2</v>
      </c>
      <c r="W8" s="64">
        <v>0.34793617225391976</v>
      </c>
      <c r="X8" s="64">
        <v>0.52563682921408628</v>
      </c>
      <c r="Y8" s="64">
        <v>6.3653605608024943E-3</v>
      </c>
      <c r="Z8" s="65">
        <f t="shared" ref="Z8:Z14" si="3">N8/K8</f>
        <v>0.51607022701475436</v>
      </c>
      <c r="AA8" s="64">
        <v>0</v>
      </c>
      <c r="AB8" s="64">
        <v>1.599573525832251E-3</v>
      </c>
      <c r="AC8" s="64">
        <v>0.99840042647416782</v>
      </c>
      <c r="AD8" s="66">
        <f t="shared" ref="AD8:AD13" si="4">Q8/K8</f>
        <v>0.48392977298524564</v>
      </c>
      <c r="AE8" s="56"/>
    </row>
    <row r="9" spans="1:31" s="25" customFormat="1" ht="20.100000000000001" customHeight="1" x14ac:dyDescent="0.3">
      <c r="A9" s="22"/>
      <c r="B9" s="57">
        <v>20</v>
      </c>
      <c r="C9" s="58">
        <v>1</v>
      </c>
      <c r="D9" s="59" t="s">
        <v>85</v>
      </c>
      <c r="E9" s="60">
        <v>461809</v>
      </c>
      <c r="F9" s="60">
        <v>676943</v>
      </c>
      <c r="G9" s="60">
        <v>0</v>
      </c>
      <c r="H9" s="60">
        <v>2803952</v>
      </c>
      <c r="I9" s="60">
        <v>2803952</v>
      </c>
      <c r="J9" s="61"/>
      <c r="K9" s="62">
        <v>789298.91</v>
      </c>
      <c r="L9" s="63">
        <f t="shared" si="0"/>
        <v>281.49515754905934</v>
      </c>
      <c r="M9" s="61"/>
      <c r="N9" s="62">
        <v>408887.39</v>
      </c>
      <c r="O9" s="63">
        <f t="shared" si="1"/>
        <v>145.82538859438392</v>
      </c>
      <c r="P9" s="61"/>
      <c r="Q9" s="62">
        <v>380411.51999999996</v>
      </c>
      <c r="R9" s="63">
        <f t="shared" si="2"/>
        <v>135.66976895467539</v>
      </c>
      <c r="S9" s="61"/>
      <c r="T9" s="64">
        <v>3.7784926553983481E-2</v>
      </c>
      <c r="U9" s="64">
        <v>0</v>
      </c>
      <c r="V9" s="64">
        <v>8.3487974525210965E-2</v>
      </c>
      <c r="W9" s="64">
        <v>0.31322856398188265</v>
      </c>
      <c r="X9" s="64">
        <v>0.5608214525764661</v>
      </c>
      <c r="Y9" s="64">
        <v>4.6770823624568128E-3</v>
      </c>
      <c r="Z9" s="65">
        <f t="shared" si="3"/>
        <v>0.51803871108855326</v>
      </c>
      <c r="AA9" s="64">
        <v>0</v>
      </c>
      <c r="AB9" s="64">
        <v>3.0388143871142498E-4</v>
      </c>
      <c r="AC9" s="64">
        <v>0.99969611856128859</v>
      </c>
      <c r="AD9" s="66">
        <f t="shared" si="4"/>
        <v>0.48196128891144668</v>
      </c>
      <c r="AE9" s="56"/>
    </row>
    <row r="10" spans="1:31" s="25" customFormat="1" ht="20.100000000000001" customHeight="1" x14ac:dyDescent="0.3">
      <c r="A10" s="22"/>
      <c r="B10" s="57">
        <v>50</v>
      </c>
      <c r="C10" s="58">
        <v>1</v>
      </c>
      <c r="D10" s="59" t="s">
        <v>56</v>
      </c>
      <c r="E10" s="60">
        <v>127312</v>
      </c>
      <c r="F10" s="60">
        <v>56927</v>
      </c>
      <c r="G10" s="60">
        <v>0</v>
      </c>
      <c r="H10" s="60">
        <v>432400</v>
      </c>
      <c r="I10" s="60">
        <v>432400</v>
      </c>
      <c r="J10" s="61"/>
      <c r="K10" s="62">
        <v>167778.97</v>
      </c>
      <c r="L10" s="63">
        <f t="shared" si="0"/>
        <v>388.01796947271043</v>
      </c>
      <c r="M10" s="61"/>
      <c r="N10" s="62">
        <v>75281.929999999993</v>
      </c>
      <c r="O10" s="63">
        <f t="shared" si="1"/>
        <v>174.10252081406105</v>
      </c>
      <c r="P10" s="61"/>
      <c r="Q10" s="62">
        <v>92497.04</v>
      </c>
      <c r="R10" s="63">
        <f t="shared" si="2"/>
        <v>213.91544865864941</v>
      </c>
      <c r="S10" s="61"/>
      <c r="T10" s="64">
        <v>3.1647966517330255E-2</v>
      </c>
      <c r="U10" s="64">
        <v>1.8862428208203485E-3</v>
      </c>
      <c r="V10" s="64">
        <v>0.14269533206707108</v>
      </c>
      <c r="W10" s="64">
        <v>0.4207653815464083</v>
      </c>
      <c r="X10" s="64">
        <v>0.39642979397579209</v>
      </c>
      <c r="Y10" s="64">
        <v>6.5752830725779752E-3</v>
      </c>
      <c r="Z10" s="65">
        <f t="shared" si="3"/>
        <v>0.44869705660965731</v>
      </c>
      <c r="AA10" s="64">
        <v>0</v>
      </c>
      <c r="AB10" s="64">
        <v>5.9461362223050596E-4</v>
      </c>
      <c r="AC10" s="64">
        <v>0.99940538637776954</v>
      </c>
      <c r="AD10" s="66">
        <f t="shared" si="4"/>
        <v>0.55130294339034258</v>
      </c>
      <c r="AE10" s="56"/>
    </row>
    <row r="11" spans="1:31" s="25" customFormat="1" ht="20.100000000000001" customHeight="1" x14ac:dyDescent="0.3">
      <c r="A11" s="22"/>
      <c r="B11" s="57">
        <v>97</v>
      </c>
      <c r="C11" s="58">
        <v>1</v>
      </c>
      <c r="D11" s="59" t="s">
        <v>88</v>
      </c>
      <c r="E11" s="60">
        <v>325834</v>
      </c>
      <c r="F11" s="60">
        <v>56737</v>
      </c>
      <c r="G11" s="60">
        <v>1715</v>
      </c>
      <c r="H11" s="60">
        <v>1202535</v>
      </c>
      <c r="I11" s="60">
        <v>1203250</v>
      </c>
      <c r="J11" s="61"/>
      <c r="K11" s="62">
        <v>380197.12</v>
      </c>
      <c r="L11" s="63">
        <f t="shared" si="0"/>
        <v>315.97516725535007</v>
      </c>
      <c r="M11" s="61"/>
      <c r="N11" s="62">
        <v>252235.77</v>
      </c>
      <c r="O11" s="63">
        <f t="shared" si="1"/>
        <v>209.62873052150425</v>
      </c>
      <c r="P11" s="61"/>
      <c r="Q11" s="62">
        <v>127961.35</v>
      </c>
      <c r="R11" s="63">
        <f t="shared" si="2"/>
        <v>106.34643673384583</v>
      </c>
      <c r="S11" s="61"/>
      <c r="T11" s="64">
        <v>2.6268954637163479E-2</v>
      </c>
      <c r="U11" s="64">
        <v>0</v>
      </c>
      <c r="V11" s="64">
        <v>6.586861173575817E-2</v>
      </c>
      <c r="W11" s="64">
        <v>0.39501796275762158</v>
      </c>
      <c r="X11" s="64">
        <v>0.50797283826952855</v>
      </c>
      <c r="Y11" s="64">
        <v>4.8716325999282337E-3</v>
      </c>
      <c r="Z11" s="65">
        <f t="shared" si="3"/>
        <v>0.66343419434634332</v>
      </c>
      <c r="AA11" s="64">
        <v>0.48565484812406245</v>
      </c>
      <c r="AB11" s="64">
        <v>8.3501776122243152E-4</v>
      </c>
      <c r="AC11" s="64">
        <v>0.51351013411471502</v>
      </c>
      <c r="AD11" s="66">
        <f t="shared" si="4"/>
        <v>0.33656580565365674</v>
      </c>
      <c r="AE11" s="56"/>
    </row>
    <row r="12" spans="1:31" s="25" customFormat="1" ht="20.100000000000001" customHeight="1" x14ac:dyDescent="0.3">
      <c r="A12" s="22"/>
      <c r="B12" s="57">
        <v>172</v>
      </c>
      <c r="C12" s="58">
        <v>1</v>
      </c>
      <c r="D12" s="59" t="s">
        <v>48</v>
      </c>
      <c r="E12" s="60">
        <v>178819</v>
      </c>
      <c r="F12" s="60">
        <v>51013</v>
      </c>
      <c r="G12" s="60">
        <v>0</v>
      </c>
      <c r="H12" s="60">
        <v>576141</v>
      </c>
      <c r="I12" s="60">
        <v>576141</v>
      </c>
      <c r="J12" s="61"/>
      <c r="K12" s="62">
        <v>230768.03</v>
      </c>
      <c r="L12" s="63">
        <f t="shared" si="0"/>
        <v>400.54089189972592</v>
      </c>
      <c r="M12" s="61"/>
      <c r="N12" s="62">
        <v>93734.88</v>
      </c>
      <c r="O12" s="63">
        <f t="shared" si="1"/>
        <v>162.6943404479112</v>
      </c>
      <c r="P12" s="61"/>
      <c r="Q12" s="62">
        <v>137033.15</v>
      </c>
      <c r="R12" s="63">
        <f t="shared" si="2"/>
        <v>237.84655145181475</v>
      </c>
      <c r="S12" s="61">
        <v>1</v>
      </c>
      <c r="T12" s="64">
        <v>3.3867222105581185E-2</v>
      </c>
      <c r="U12" s="64">
        <v>8.0151593515668867E-4</v>
      </c>
      <c r="V12" s="64">
        <v>9.6358260660279277E-2</v>
      </c>
      <c r="W12" s="64">
        <v>0.43236370495166787</v>
      </c>
      <c r="X12" s="64">
        <v>0.42884857803199833</v>
      </c>
      <c r="Y12" s="64">
        <v>7.7607183153165608E-3</v>
      </c>
      <c r="Z12" s="65">
        <f t="shared" si="3"/>
        <v>0.40618659352424163</v>
      </c>
      <c r="AA12" s="64">
        <v>0</v>
      </c>
      <c r="AB12" s="64">
        <v>2.3850433271073459E-3</v>
      </c>
      <c r="AC12" s="64">
        <v>0.99761495667289279</v>
      </c>
      <c r="AD12" s="66">
        <f t="shared" si="4"/>
        <v>0.59381340647575831</v>
      </c>
      <c r="AE12" s="56"/>
    </row>
    <row r="13" spans="1:31" s="25" customFormat="1" ht="20.100000000000001" customHeight="1" x14ac:dyDescent="0.3">
      <c r="A13" s="22"/>
      <c r="B13" s="57">
        <v>270</v>
      </c>
      <c r="C13" s="58">
        <v>1</v>
      </c>
      <c r="D13" s="59" t="s">
        <v>68</v>
      </c>
      <c r="E13" s="60">
        <v>346952</v>
      </c>
      <c r="F13" s="60">
        <v>105199</v>
      </c>
      <c r="G13" s="60">
        <v>0</v>
      </c>
      <c r="H13" s="60">
        <v>1491980</v>
      </c>
      <c r="I13" s="60">
        <v>1491980</v>
      </c>
      <c r="J13" s="61"/>
      <c r="K13" s="62">
        <v>538641.24</v>
      </c>
      <c r="L13" s="63">
        <f t="shared" si="0"/>
        <v>361.02443732489712</v>
      </c>
      <c r="M13" s="61"/>
      <c r="N13" s="62">
        <v>271330.46000000002</v>
      </c>
      <c r="O13" s="63">
        <f t="shared" si="1"/>
        <v>181.85931446802235</v>
      </c>
      <c r="P13" s="61"/>
      <c r="Q13" s="62">
        <v>267310.78000000003</v>
      </c>
      <c r="R13" s="63">
        <f t="shared" si="2"/>
        <v>179.16512285687477</v>
      </c>
      <c r="S13" s="61"/>
      <c r="T13" s="64">
        <v>3.0298146400518391E-2</v>
      </c>
      <c r="U13" s="64">
        <v>6.1036272890260821E-3</v>
      </c>
      <c r="V13" s="64">
        <v>7.37010138854296E-2</v>
      </c>
      <c r="W13" s="64">
        <v>0.4460024502962181</v>
      </c>
      <c r="X13" s="64">
        <v>0.43900430493502274</v>
      </c>
      <c r="Y13" s="64">
        <v>4.8904571937850253E-3</v>
      </c>
      <c r="Z13" s="65">
        <f t="shared" si="3"/>
        <v>0.50373131474300037</v>
      </c>
      <c r="AA13" s="64">
        <v>-1.8030324104400129E-3</v>
      </c>
      <c r="AB13" s="64">
        <v>1.4000931799308654E-3</v>
      </c>
      <c r="AC13" s="64">
        <v>1.0004029392305089</v>
      </c>
      <c r="AD13" s="66">
        <f t="shared" si="4"/>
        <v>0.49626868525699969</v>
      </c>
      <c r="AE13" s="56"/>
    </row>
    <row r="14" spans="1:31" s="116" customFormat="1" x14ac:dyDescent="0.3">
      <c r="A14" s="114"/>
      <c r="B14" s="117"/>
      <c r="C14" s="7"/>
      <c r="D14" s="88" t="s">
        <v>101</v>
      </c>
      <c r="E14" s="76">
        <f>SUM(E8:E13)</f>
        <v>1616795</v>
      </c>
      <c r="F14" s="76">
        <f t="shared" ref="F14:K14" si="5">SUM(F8:F13)</f>
        <v>993608</v>
      </c>
      <c r="G14" s="76">
        <f t="shared" si="5"/>
        <v>1715</v>
      </c>
      <c r="H14" s="76">
        <f t="shared" si="5"/>
        <v>7095546</v>
      </c>
      <c r="I14" s="76">
        <f t="shared" si="5"/>
        <v>7096261</v>
      </c>
      <c r="J14" s="76"/>
      <c r="K14" s="76">
        <f t="shared" si="5"/>
        <v>2316545.96</v>
      </c>
      <c r="L14" s="77">
        <f t="shared" ref="L14" si="6">K14*1000/I14</f>
        <v>326.44599176946843</v>
      </c>
      <c r="M14" s="83"/>
      <c r="N14" s="74">
        <f>SUM(N8:N13)</f>
        <v>1209773.8</v>
      </c>
      <c r="O14" s="79">
        <f t="shared" ref="O14" si="7">N14*1000/I14</f>
        <v>170.48045442522476</v>
      </c>
      <c r="P14" s="84"/>
      <c r="Q14" s="74">
        <f>SUM(Q8:Q13)</f>
        <v>1106772.1600000001</v>
      </c>
      <c r="R14" s="77">
        <f t="shared" ref="R14" si="8">Q14*1000/I14</f>
        <v>155.9655373442437</v>
      </c>
      <c r="S14" s="11"/>
      <c r="T14" s="85"/>
      <c r="U14" s="86"/>
      <c r="V14" s="86"/>
      <c r="W14" s="210" t="s">
        <v>109</v>
      </c>
      <c r="X14" s="211"/>
      <c r="Y14" s="212"/>
      <c r="Z14" s="73">
        <f t="shared" si="3"/>
        <v>0.52223172813717889</v>
      </c>
      <c r="AA14" s="86"/>
      <c r="AB14" s="86"/>
      <c r="AC14" s="86"/>
      <c r="AD14" s="87">
        <f t="shared" ref="AD14" si="9">Q14/K14</f>
        <v>0.47776827186282123</v>
      </c>
    </row>
    <row r="15" spans="1:31" s="116" customFormat="1" x14ac:dyDescent="0.3">
      <c r="A15" s="114"/>
      <c r="B15" s="117"/>
      <c r="C15" s="7"/>
      <c r="D15" s="118"/>
      <c r="E15" s="119"/>
      <c r="F15" s="119"/>
      <c r="G15" s="119"/>
      <c r="H15" s="119"/>
      <c r="I15" s="119"/>
      <c r="J15" s="83"/>
      <c r="K15" s="120"/>
      <c r="L15" s="121"/>
      <c r="M15" s="83"/>
      <c r="N15" s="120"/>
      <c r="O15" s="122"/>
      <c r="P15" s="82"/>
      <c r="Q15" s="120"/>
      <c r="R15" s="121"/>
      <c r="S15" s="8"/>
      <c r="T15" s="86"/>
      <c r="U15" s="86"/>
      <c r="V15" s="86"/>
      <c r="W15" s="86"/>
      <c r="X15" s="86"/>
      <c r="Y15" s="86"/>
      <c r="Z15" s="73"/>
      <c r="AA15" s="86"/>
      <c r="AB15" s="86"/>
      <c r="AC15" s="86"/>
      <c r="AD15" s="87"/>
    </row>
    <row r="16" spans="1:31" s="116" customFormat="1" ht="16.8" thickBot="1" x14ac:dyDescent="0.35">
      <c r="A16" s="114"/>
      <c r="B16" s="117"/>
      <c r="C16" s="7"/>
      <c r="D16" s="123"/>
      <c r="E16" s="124"/>
      <c r="F16" s="124"/>
      <c r="G16" s="124"/>
      <c r="H16" s="124"/>
      <c r="I16" s="124"/>
      <c r="J16" s="125"/>
      <c r="K16" s="126"/>
      <c r="L16" s="127"/>
      <c r="M16" s="125"/>
      <c r="N16" s="126"/>
      <c r="O16" s="128"/>
      <c r="P16" s="129"/>
      <c r="Q16" s="126"/>
      <c r="R16" s="127"/>
      <c r="S16" s="12"/>
      <c r="T16" s="130"/>
      <c r="U16" s="130"/>
      <c r="V16" s="130"/>
      <c r="W16" s="130"/>
      <c r="X16" s="130"/>
      <c r="Y16" s="130"/>
      <c r="Z16" s="131"/>
      <c r="AA16" s="130"/>
      <c r="AB16" s="130"/>
      <c r="AC16" s="130"/>
      <c r="AD16" s="132"/>
    </row>
    <row r="17" spans="1:31" s="116" customFormat="1" ht="17.25" customHeight="1" thickBot="1" x14ac:dyDescent="0.35">
      <c r="A17" s="114"/>
      <c r="B17" s="117"/>
      <c r="C17" s="13"/>
      <c r="D17" s="213" t="s">
        <v>102</v>
      </c>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5"/>
    </row>
    <row r="18" spans="1:31" s="25" customFormat="1" ht="20.100000000000001" customHeight="1" x14ac:dyDescent="0.3">
      <c r="A18" s="22"/>
      <c r="B18" s="57">
        <v>6</v>
      </c>
      <c r="C18" s="58">
        <v>2</v>
      </c>
      <c r="D18" s="59" t="s">
        <v>38</v>
      </c>
      <c r="E18" s="60">
        <v>211935</v>
      </c>
      <c r="F18" s="60">
        <v>25146</v>
      </c>
      <c r="G18" s="60">
        <v>0</v>
      </c>
      <c r="H18" s="60">
        <v>678985</v>
      </c>
      <c r="I18" s="60">
        <v>678985</v>
      </c>
      <c r="J18" s="61"/>
      <c r="K18" s="62">
        <v>253362.25</v>
      </c>
      <c r="L18" s="63">
        <f t="shared" ref="L18:L23" si="10">K18*1000/I18</f>
        <v>373.14852316325101</v>
      </c>
      <c r="M18" s="61"/>
      <c r="N18" s="62">
        <v>160822.79999999999</v>
      </c>
      <c r="O18" s="63">
        <f t="shared" ref="O18:O23" si="11">N18*1000/I18</f>
        <v>236.85766254040959</v>
      </c>
      <c r="P18" s="61"/>
      <c r="Q18" s="62">
        <v>92539.45</v>
      </c>
      <c r="R18" s="63">
        <f t="shared" ref="R18:R23" si="12">Q18*1000/I18</f>
        <v>136.29086062284145</v>
      </c>
      <c r="S18" s="61"/>
      <c r="T18" s="64">
        <v>2.3262932867727713E-2</v>
      </c>
      <c r="U18" s="64">
        <v>4.4769771450316749E-2</v>
      </c>
      <c r="V18" s="64">
        <v>8.4021792929858216E-2</v>
      </c>
      <c r="W18" s="64">
        <v>0.50242981716522783</v>
      </c>
      <c r="X18" s="64">
        <v>0.33746384219153008</v>
      </c>
      <c r="Y18" s="64">
        <v>8.0518433953394673E-3</v>
      </c>
      <c r="Z18" s="65">
        <f t="shared" ref="Z18:Z23" si="13">N18/K18</f>
        <v>0.63475438823265895</v>
      </c>
      <c r="AA18" s="64">
        <v>0.66060042500792904</v>
      </c>
      <c r="AB18" s="64">
        <v>0</v>
      </c>
      <c r="AC18" s="64">
        <v>0.33939957499207096</v>
      </c>
      <c r="AD18" s="66">
        <f t="shared" ref="AD18:AD23" si="14">Q18/K18</f>
        <v>0.36524561176734099</v>
      </c>
      <c r="AE18" s="56"/>
    </row>
    <row r="19" spans="1:31" s="25" customFormat="1" ht="20.100000000000001" customHeight="1" x14ac:dyDescent="0.3">
      <c r="A19" s="22"/>
      <c r="B19" s="57">
        <v>18</v>
      </c>
      <c r="C19" s="58">
        <v>2</v>
      </c>
      <c r="D19" s="59" t="s">
        <v>41</v>
      </c>
      <c r="E19" s="60">
        <v>139488</v>
      </c>
      <c r="F19" s="60">
        <v>28699</v>
      </c>
      <c r="G19" s="60">
        <v>0</v>
      </c>
      <c r="H19" s="60">
        <v>398718</v>
      </c>
      <c r="I19" s="60">
        <v>398718</v>
      </c>
      <c r="J19" s="61"/>
      <c r="K19" s="62">
        <v>162866.22</v>
      </c>
      <c r="L19" s="63">
        <f t="shared" si="10"/>
        <v>408.4747114501979</v>
      </c>
      <c r="M19" s="61"/>
      <c r="N19" s="62">
        <v>55890.75</v>
      </c>
      <c r="O19" s="63">
        <f t="shared" si="11"/>
        <v>140.17613952718463</v>
      </c>
      <c r="P19" s="61"/>
      <c r="Q19" s="62">
        <v>106975.47</v>
      </c>
      <c r="R19" s="63">
        <f t="shared" si="12"/>
        <v>268.29857192301324</v>
      </c>
      <c r="S19" s="61"/>
      <c r="T19" s="64">
        <v>3.9307756650250714E-2</v>
      </c>
      <c r="U19" s="64">
        <v>0</v>
      </c>
      <c r="V19" s="64">
        <v>9.5384298832991155E-2</v>
      </c>
      <c r="W19" s="64">
        <v>0.42877792836918455</v>
      </c>
      <c r="X19" s="64">
        <v>0.42416678967449889</v>
      </c>
      <c r="Y19" s="64">
        <v>1.2363226473074704E-2</v>
      </c>
      <c r="Z19" s="65">
        <f t="shared" si="13"/>
        <v>0.34316968859472519</v>
      </c>
      <c r="AA19" s="64">
        <v>0</v>
      </c>
      <c r="AB19" s="64">
        <v>1.6835635309664918E-4</v>
      </c>
      <c r="AC19" s="64">
        <v>0.99983164364690336</v>
      </c>
      <c r="AD19" s="66">
        <f t="shared" si="14"/>
        <v>0.65683031140527481</v>
      </c>
      <c r="AE19" s="56"/>
    </row>
    <row r="20" spans="1:31" s="25" customFormat="1" ht="20.100000000000001" customHeight="1" x14ac:dyDescent="0.3">
      <c r="A20" s="22"/>
      <c r="B20" s="57">
        <v>53</v>
      </c>
      <c r="C20" s="58">
        <v>2</v>
      </c>
      <c r="D20" s="59" t="s">
        <v>86</v>
      </c>
      <c r="E20" s="60">
        <v>149660</v>
      </c>
      <c r="F20" s="60">
        <v>69260</v>
      </c>
      <c r="G20" s="60">
        <v>0</v>
      </c>
      <c r="H20" s="60">
        <v>617870</v>
      </c>
      <c r="I20" s="60">
        <v>617870</v>
      </c>
      <c r="J20" s="61"/>
      <c r="K20" s="62">
        <v>204772.11</v>
      </c>
      <c r="L20" s="63">
        <f t="shared" si="10"/>
        <v>331.41617168660076</v>
      </c>
      <c r="M20" s="61"/>
      <c r="N20" s="62">
        <v>124884.69</v>
      </c>
      <c r="O20" s="63">
        <f t="shared" si="11"/>
        <v>202.12130383413987</v>
      </c>
      <c r="P20" s="61"/>
      <c r="Q20" s="62">
        <v>79887.42</v>
      </c>
      <c r="R20" s="63">
        <f t="shared" si="12"/>
        <v>129.29486785246087</v>
      </c>
      <c r="S20" s="61">
        <v>1</v>
      </c>
      <c r="T20" s="64">
        <v>2.7260827568215126E-2</v>
      </c>
      <c r="U20" s="64">
        <v>0</v>
      </c>
      <c r="V20" s="64">
        <v>0.10966820672734183</v>
      </c>
      <c r="W20" s="64">
        <v>0.33473822932178476</v>
      </c>
      <c r="X20" s="64">
        <v>0.52361302254103359</v>
      </c>
      <c r="Y20" s="64">
        <v>4.7197138416246211E-3</v>
      </c>
      <c r="Z20" s="65">
        <f t="shared" si="13"/>
        <v>0.6098715787027833</v>
      </c>
      <c r="AA20" s="64">
        <v>0</v>
      </c>
      <c r="AB20" s="64">
        <v>9.1929367602558703E-4</v>
      </c>
      <c r="AC20" s="64">
        <v>0.99908070632397439</v>
      </c>
      <c r="AD20" s="66">
        <f t="shared" si="14"/>
        <v>0.3901284212972167</v>
      </c>
      <c r="AE20" s="56"/>
    </row>
    <row r="21" spans="1:31" s="25" customFormat="1" ht="20.100000000000001" customHeight="1" x14ac:dyDescent="0.3">
      <c r="A21" s="22"/>
      <c r="B21" s="23">
        <v>335</v>
      </c>
      <c r="C21" s="6">
        <v>2</v>
      </c>
      <c r="D21" s="24" t="s">
        <v>75</v>
      </c>
      <c r="E21" s="41">
        <v>141956</v>
      </c>
      <c r="F21" s="41">
        <v>6867</v>
      </c>
      <c r="G21" s="41">
        <v>9460</v>
      </c>
      <c r="H21" s="41">
        <v>327410</v>
      </c>
      <c r="I21" s="41">
        <v>331352</v>
      </c>
      <c r="J21" s="26"/>
      <c r="K21" s="62">
        <v>156697.49</v>
      </c>
      <c r="L21" s="42">
        <f t="shared" si="10"/>
        <v>472.90340785629786</v>
      </c>
      <c r="M21" s="26"/>
      <c r="N21" s="62">
        <v>95135.24</v>
      </c>
      <c r="O21" s="42">
        <f t="shared" si="11"/>
        <v>287.11231560394987</v>
      </c>
      <c r="P21" s="26"/>
      <c r="Q21" s="62">
        <v>61562.249999999993</v>
      </c>
      <c r="R21" s="42">
        <f t="shared" si="12"/>
        <v>185.79109225234794</v>
      </c>
      <c r="S21" s="26"/>
      <c r="T21" s="64">
        <v>1.8962794438737947E-2</v>
      </c>
      <c r="U21" s="64">
        <v>2.231875380773728E-3</v>
      </c>
      <c r="V21" s="64">
        <v>5.6782008433467979E-2</v>
      </c>
      <c r="W21" s="64">
        <v>0.55072011170624047</v>
      </c>
      <c r="X21" s="64">
        <v>0.36249122827671432</v>
      </c>
      <c r="Y21" s="64">
        <v>8.8119817640655556E-3</v>
      </c>
      <c r="Z21" s="32">
        <f t="shared" si="13"/>
        <v>0.60712676380457664</v>
      </c>
      <c r="AA21" s="64">
        <v>2.5179229154230071E-2</v>
      </c>
      <c r="AB21" s="64">
        <v>1.3532643787385942E-3</v>
      </c>
      <c r="AC21" s="64">
        <v>0.9734675064670314</v>
      </c>
      <c r="AD21" s="66">
        <f t="shared" si="14"/>
        <v>0.39287323619542341</v>
      </c>
      <c r="AE21" s="56"/>
    </row>
    <row r="22" spans="1:31" s="25" customFormat="1" ht="20.100000000000001" customHeight="1" x14ac:dyDescent="0.3">
      <c r="A22" s="22"/>
      <c r="B22" s="23">
        <v>357</v>
      </c>
      <c r="C22" s="6">
        <v>2</v>
      </c>
      <c r="D22" s="24" t="s">
        <v>59</v>
      </c>
      <c r="E22" s="41">
        <v>169957</v>
      </c>
      <c r="F22" s="41">
        <v>31840</v>
      </c>
      <c r="G22" s="41">
        <v>0</v>
      </c>
      <c r="H22" s="41">
        <v>479183</v>
      </c>
      <c r="I22" s="41">
        <v>479183</v>
      </c>
      <c r="J22" s="26"/>
      <c r="K22" s="62">
        <v>201678.12</v>
      </c>
      <c r="L22" s="42">
        <f t="shared" si="10"/>
        <v>420.87912133777701</v>
      </c>
      <c r="M22" s="26"/>
      <c r="N22" s="62">
        <v>110714.89</v>
      </c>
      <c r="O22" s="42">
        <f t="shared" si="11"/>
        <v>231.04928597216511</v>
      </c>
      <c r="P22" s="26"/>
      <c r="Q22" s="62">
        <v>90963.23000000001</v>
      </c>
      <c r="R22" s="42">
        <f t="shared" si="12"/>
        <v>189.82983536561193</v>
      </c>
      <c r="S22" s="26">
        <v>1</v>
      </c>
      <c r="T22" s="64">
        <v>2.3847740805234059E-2</v>
      </c>
      <c r="U22" s="64">
        <v>1.2626124634184256E-2</v>
      </c>
      <c r="V22" s="64">
        <v>9.6878387360543813E-2</v>
      </c>
      <c r="W22" s="64">
        <v>0.43821323401034862</v>
      </c>
      <c r="X22" s="64">
        <v>0.41918083466460559</v>
      </c>
      <c r="Y22" s="64">
        <v>9.2536785250836636E-3</v>
      </c>
      <c r="Z22" s="32">
        <f t="shared" si="13"/>
        <v>0.54896827677687599</v>
      </c>
      <c r="AA22" s="64">
        <v>0</v>
      </c>
      <c r="AB22" s="64">
        <v>1.506872612153284E-3</v>
      </c>
      <c r="AC22" s="64">
        <v>0.99849312738784668</v>
      </c>
      <c r="AD22" s="66">
        <f t="shared" si="14"/>
        <v>0.45103172322312413</v>
      </c>
      <c r="AE22" s="56"/>
    </row>
    <row r="23" spans="1:31" s="25" customFormat="1" ht="20.100000000000001" customHeight="1" x14ac:dyDescent="0.3">
      <c r="A23" s="22"/>
      <c r="B23" s="23">
        <v>441</v>
      </c>
      <c r="C23" s="6">
        <v>2</v>
      </c>
      <c r="D23" s="24" t="s">
        <v>67</v>
      </c>
      <c r="E23" s="41">
        <v>293388</v>
      </c>
      <c r="F23" s="41">
        <v>129717</v>
      </c>
      <c r="G23" s="41">
        <v>26</v>
      </c>
      <c r="H23" s="41">
        <v>1006210</v>
      </c>
      <c r="I23" s="41">
        <v>1006221</v>
      </c>
      <c r="J23" s="26"/>
      <c r="K23" s="62">
        <v>356060.45</v>
      </c>
      <c r="L23" s="42">
        <f t="shared" si="10"/>
        <v>353.85909258502852</v>
      </c>
      <c r="M23" s="26"/>
      <c r="N23" s="62">
        <v>154932</v>
      </c>
      <c r="O23" s="42">
        <f t="shared" si="11"/>
        <v>153.97412695620545</v>
      </c>
      <c r="P23" s="26"/>
      <c r="Q23" s="62">
        <v>201128.44999999998</v>
      </c>
      <c r="R23" s="42">
        <f t="shared" si="12"/>
        <v>199.88496562882307</v>
      </c>
      <c r="S23" s="26">
        <v>1</v>
      </c>
      <c r="T23" s="64">
        <v>3.5784860454909251E-2</v>
      </c>
      <c r="U23" s="64">
        <v>1.1519892598043011E-3</v>
      </c>
      <c r="V23" s="64">
        <v>5.4638034750729356E-2</v>
      </c>
      <c r="W23" s="64">
        <v>0.41347539565744973</v>
      </c>
      <c r="X23" s="64">
        <v>0.49145366999716</v>
      </c>
      <c r="Y23" s="64">
        <v>3.4960498799473318E-3</v>
      </c>
      <c r="Z23" s="32">
        <f t="shared" si="13"/>
        <v>0.43512836092860074</v>
      </c>
      <c r="AA23" s="64">
        <v>0</v>
      </c>
      <c r="AB23" s="64">
        <v>7.7293888557287656E-4</v>
      </c>
      <c r="AC23" s="64">
        <v>0.99922706111442716</v>
      </c>
      <c r="AD23" s="66">
        <f t="shared" si="14"/>
        <v>0.56487163907139915</v>
      </c>
      <c r="AE23" s="56"/>
    </row>
    <row r="24" spans="1:31" s="116" customFormat="1" x14ac:dyDescent="0.3">
      <c r="A24" s="114"/>
      <c r="B24" s="117"/>
      <c r="C24" s="7"/>
      <c r="D24" s="88" t="s">
        <v>101</v>
      </c>
      <c r="E24" s="76">
        <f>SUM(E18:E23)</f>
        <v>1106384</v>
      </c>
      <c r="F24" s="76">
        <f>SUM(F18:F23)</f>
        <v>291529</v>
      </c>
      <c r="G24" s="76">
        <f t="shared" ref="G24:K24" si="15">SUM(G18:G23)</f>
        <v>9486</v>
      </c>
      <c r="H24" s="76">
        <f t="shared" si="15"/>
        <v>3508376</v>
      </c>
      <c r="I24" s="76">
        <f t="shared" si="15"/>
        <v>3512329</v>
      </c>
      <c r="J24" s="76"/>
      <c r="K24" s="76">
        <f t="shared" si="15"/>
        <v>1335436.6399999999</v>
      </c>
      <c r="L24" s="77">
        <f t="shared" ref="L24" si="16">K24*1000/I24</f>
        <v>380.21399475960254</v>
      </c>
      <c r="M24" s="89"/>
      <c r="N24" s="74">
        <f>SUM(N18:N23)</f>
        <v>702380.37</v>
      </c>
      <c r="O24" s="79">
        <f>N24*1000/H24</f>
        <v>200.20099613040335</v>
      </c>
      <c r="P24" s="82"/>
      <c r="Q24" s="74">
        <f>SUM(Q18:Q23)</f>
        <v>633056.2699999999</v>
      </c>
      <c r="R24" s="77">
        <f t="shared" ref="R24" si="17">Q24*1000/I24</f>
        <v>180.23831765190559</v>
      </c>
      <c r="S24" s="9"/>
      <c r="T24" s="86"/>
      <c r="U24" s="86"/>
      <c r="V24" s="86"/>
      <c r="W24" s="210" t="s">
        <v>109</v>
      </c>
      <c r="X24" s="211"/>
      <c r="Y24" s="212"/>
      <c r="Z24" s="73">
        <f t="shared" ref="Z24" si="18">N24/K24</f>
        <v>0.52595559307104234</v>
      </c>
      <c r="AA24" s="86"/>
      <c r="AB24" s="86"/>
      <c r="AC24" s="86"/>
      <c r="AD24" s="87">
        <f t="shared" ref="AD24" si="19">Q24/K24</f>
        <v>0.47404440692895766</v>
      </c>
    </row>
    <row r="25" spans="1:31" s="116" customFormat="1" x14ac:dyDescent="0.3">
      <c r="A25" s="114"/>
      <c r="B25" s="117"/>
      <c r="C25" s="7"/>
      <c r="D25" s="118"/>
      <c r="E25" s="119"/>
      <c r="F25" s="119"/>
      <c r="G25" s="119"/>
      <c r="H25" s="119"/>
      <c r="I25" s="119"/>
      <c r="J25" s="83"/>
      <c r="K25" s="120"/>
      <c r="L25" s="121"/>
      <c r="M25" s="89"/>
      <c r="N25" s="120"/>
      <c r="O25" s="122"/>
      <c r="P25" s="82"/>
      <c r="Q25" s="120"/>
      <c r="R25" s="121"/>
      <c r="S25" s="9"/>
      <c r="T25" s="86"/>
      <c r="U25" s="86"/>
      <c r="V25" s="86"/>
      <c r="W25" s="86"/>
      <c r="X25" s="86"/>
      <c r="Y25" s="86"/>
      <c r="Z25" s="73"/>
      <c r="AA25" s="86"/>
      <c r="AB25" s="86"/>
      <c r="AC25" s="86"/>
      <c r="AD25" s="87"/>
    </row>
    <row r="26" spans="1:31" s="116" customFormat="1" ht="16.8" thickBot="1" x14ac:dyDescent="0.35">
      <c r="A26" s="114"/>
      <c r="B26" s="117"/>
      <c r="C26" s="7"/>
      <c r="D26" s="123"/>
      <c r="E26" s="124"/>
      <c r="F26" s="124"/>
      <c r="G26" s="124"/>
      <c r="H26" s="124"/>
      <c r="I26" s="124"/>
      <c r="J26" s="125"/>
      <c r="K26" s="126"/>
      <c r="L26" s="127"/>
      <c r="M26" s="133"/>
      <c r="N26" s="126"/>
      <c r="O26" s="128"/>
      <c r="P26" s="129"/>
      <c r="Q26" s="126"/>
      <c r="R26" s="127"/>
      <c r="S26" s="14"/>
      <c r="T26" s="130"/>
      <c r="U26" s="130"/>
      <c r="V26" s="130"/>
      <c r="W26" s="130"/>
      <c r="X26" s="130"/>
      <c r="Y26" s="130"/>
      <c r="Z26" s="131"/>
      <c r="AA26" s="130"/>
      <c r="AB26" s="130"/>
      <c r="AC26" s="130"/>
      <c r="AD26" s="132"/>
    </row>
    <row r="27" spans="1:31" s="116" customFormat="1" ht="17.25" customHeight="1" thickBot="1" x14ac:dyDescent="0.35">
      <c r="A27" s="114"/>
      <c r="B27" s="117"/>
      <c r="C27" s="13"/>
      <c r="D27" s="220" t="s">
        <v>106</v>
      </c>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2"/>
    </row>
    <row r="28" spans="1:31" s="25" customFormat="1" ht="20.100000000000001" customHeight="1" x14ac:dyDescent="0.3">
      <c r="A28" s="22"/>
      <c r="B28" s="23">
        <v>14</v>
      </c>
      <c r="C28" s="6">
        <v>3</v>
      </c>
      <c r="D28" s="24" t="s">
        <v>25</v>
      </c>
      <c r="E28" s="41">
        <v>44594</v>
      </c>
      <c r="F28" s="41">
        <v>10067</v>
      </c>
      <c r="G28" s="41">
        <v>0</v>
      </c>
      <c r="H28" s="41">
        <v>149964</v>
      </c>
      <c r="I28" s="41">
        <v>149964</v>
      </c>
      <c r="J28" s="26"/>
      <c r="K28" s="62">
        <v>55310.44</v>
      </c>
      <c r="L28" s="42">
        <f t="shared" ref="L28:L34" si="20">K28*1000/I28</f>
        <v>368.82478461497425</v>
      </c>
      <c r="M28" s="26"/>
      <c r="N28" s="62">
        <v>31127.95</v>
      </c>
      <c r="O28" s="42">
        <f t="shared" ref="O28:O34" si="21">N28*1000/I28</f>
        <v>207.56948334266892</v>
      </c>
      <c r="P28" s="26"/>
      <c r="Q28" s="62">
        <v>24182.49</v>
      </c>
      <c r="R28" s="42">
        <f t="shared" ref="R28:R34" si="22">Q28*1000/I28</f>
        <v>161.25530127230536</v>
      </c>
      <c r="S28" s="26"/>
      <c r="T28" s="64">
        <v>2.654527522692628E-2</v>
      </c>
      <c r="U28" s="64">
        <v>0</v>
      </c>
      <c r="V28" s="64">
        <v>0.12505320780841656</v>
      </c>
      <c r="W28" s="64">
        <v>0.48194468315452832</v>
      </c>
      <c r="X28" s="64">
        <v>0.36153392690491981</v>
      </c>
      <c r="Y28" s="64">
        <v>4.9229069052089845E-3</v>
      </c>
      <c r="Z28" s="32">
        <f t="shared" ref="Z28:Z34" si="23">N28/K28</f>
        <v>0.56278615755000316</v>
      </c>
      <c r="AA28" s="64">
        <v>0</v>
      </c>
      <c r="AB28" s="64">
        <v>2.637859045946054E-3</v>
      </c>
      <c r="AC28" s="64">
        <v>0.99736214095405396</v>
      </c>
      <c r="AD28" s="66">
        <f t="shared" ref="AD28:AD34" si="24">Q28/K28</f>
        <v>0.43721384244999678</v>
      </c>
      <c r="AE28" s="56"/>
    </row>
    <row r="29" spans="1:31" s="25" customFormat="1" ht="20.100000000000001" customHeight="1" x14ac:dyDescent="0.3">
      <c r="A29" s="22"/>
      <c r="B29" s="23">
        <v>36</v>
      </c>
      <c r="C29" s="6">
        <v>3</v>
      </c>
      <c r="D29" s="24" t="s">
        <v>46</v>
      </c>
      <c r="E29" s="41">
        <v>30859</v>
      </c>
      <c r="F29" s="41">
        <v>26805</v>
      </c>
      <c r="G29" s="41">
        <v>0</v>
      </c>
      <c r="H29" s="41">
        <v>131000</v>
      </c>
      <c r="I29" s="41">
        <v>131000</v>
      </c>
      <c r="J29" s="26"/>
      <c r="K29" s="62">
        <v>57687</v>
      </c>
      <c r="L29" s="42">
        <f t="shared" si="20"/>
        <v>440.35877862595419</v>
      </c>
      <c r="M29" s="26"/>
      <c r="N29" s="62">
        <v>30924.6</v>
      </c>
      <c r="O29" s="42">
        <f t="shared" si="21"/>
        <v>236.06564885496184</v>
      </c>
      <c r="P29" s="26"/>
      <c r="Q29" s="62">
        <v>26762.400000000001</v>
      </c>
      <c r="R29" s="42">
        <f t="shared" si="22"/>
        <v>204.29312977099238</v>
      </c>
      <c r="S29" s="26"/>
      <c r="T29" s="64">
        <v>2.3340964798251231E-2</v>
      </c>
      <c r="U29" s="64">
        <v>0</v>
      </c>
      <c r="V29" s="64">
        <v>9.4420623063839151E-2</v>
      </c>
      <c r="W29" s="64">
        <v>0.31325352631885295</v>
      </c>
      <c r="X29" s="64">
        <v>0.56086837016485258</v>
      </c>
      <c r="Y29" s="64">
        <v>8.1165156542040966E-3</v>
      </c>
      <c r="Z29" s="32">
        <f t="shared" si="23"/>
        <v>0.53607571896614481</v>
      </c>
      <c r="AA29" s="64">
        <v>0</v>
      </c>
      <c r="AB29" s="64">
        <v>0</v>
      </c>
      <c r="AC29" s="64">
        <v>1</v>
      </c>
      <c r="AD29" s="66">
        <f t="shared" si="24"/>
        <v>0.46392428103385513</v>
      </c>
      <c r="AE29" s="56"/>
    </row>
    <row r="30" spans="1:31" s="25" customFormat="1" ht="20.100000000000001" customHeight="1" x14ac:dyDescent="0.3">
      <c r="A30" s="22"/>
      <c r="B30" s="23">
        <v>55</v>
      </c>
      <c r="C30" s="6">
        <v>3</v>
      </c>
      <c r="D30" s="24" t="s">
        <v>74</v>
      </c>
      <c r="E30" s="41">
        <v>26137</v>
      </c>
      <c r="F30" s="41">
        <v>8348</v>
      </c>
      <c r="G30" s="41">
        <v>109</v>
      </c>
      <c r="H30" s="41">
        <v>73368</v>
      </c>
      <c r="I30" s="41">
        <v>73413</v>
      </c>
      <c r="J30" s="26"/>
      <c r="K30" s="62">
        <v>32547.63</v>
      </c>
      <c r="L30" s="42">
        <f t="shared" si="20"/>
        <v>443.34967921212865</v>
      </c>
      <c r="M30" s="26"/>
      <c r="N30" s="62">
        <v>9811.33</v>
      </c>
      <c r="O30" s="42">
        <f t="shared" si="21"/>
        <v>133.64567583398036</v>
      </c>
      <c r="P30" s="26"/>
      <c r="Q30" s="62">
        <v>22736.300000000003</v>
      </c>
      <c r="R30" s="42">
        <f t="shared" si="22"/>
        <v>309.70400337814834</v>
      </c>
      <c r="S30" s="26"/>
      <c r="T30" s="64">
        <v>4.120338425065715E-2</v>
      </c>
      <c r="U30" s="64">
        <v>1.271285340519583E-2</v>
      </c>
      <c r="V30" s="64">
        <v>0.12800405245771981</v>
      </c>
      <c r="W30" s="64">
        <v>0.71656136324025388</v>
      </c>
      <c r="X30" s="64">
        <v>8.8750454831302172E-2</v>
      </c>
      <c r="Y30" s="64">
        <v>1.2767891814871174E-2</v>
      </c>
      <c r="Z30" s="32">
        <f t="shared" si="23"/>
        <v>0.30144529724591312</v>
      </c>
      <c r="AA30" s="64">
        <v>0</v>
      </c>
      <c r="AB30" s="64">
        <v>1.7848110730417875E-3</v>
      </c>
      <c r="AC30" s="64">
        <v>0.99821518892695815</v>
      </c>
      <c r="AD30" s="66">
        <f t="shared" si="24"/>
        <v>0.69855470275408693</v>
      </c>
      <c r="AE30" s="56"/>
    </row>
    <row r="31" spans="1:31" s="25" customFormat="1" ht="20.100000000000001" customHeight="1" x14ac:dyDescent="0.3">
      <c r="A31" s="22"/>
      <c r="B31" s="23">
        <v>103</v>
      </c>
      <c r="C31" s="6">
        <v>3</v>
      </c>
      <c r="D31" s="24" t="s">
        <v>73</v>
      </c>
      <c r="E31" s="41">
        <v>26734</v>
      </c>
      <c r="F31" s="41">
        <v>8362</v>
      </c>
      <c r="G31" s="41">
        <v>50</v>
      </c>
      <c r="H31" s="41">
        <v>77754</v>
      </c>
      <c r="I31" s="41">
        <v>77775</v>
      </c>
      <c r="J31" s="26"/>
      <c r="K31" s="62">
        <v>23118.07</v>
      </c>
      <c r="L31" s="42">
        <f t="shared" si="20"/>
        <v>297.24294439087112</v>
      </c>
      <c r="M31" s="26"/>
      <c r="N31" s="62">
        <v>8582.15</v>
      </c>
      <c r="O31" s="42">
        <f t="shared" si="21"/>
        <v>110.34586949533912</v>
      </c>
      <c r="P31" s="26"/>
      <c r="Q31" s="62">
        <v>14535.92</v>
      </c>
      <c r="R31" s="42">
        <f t="shared" si="22"/>
        <v>186.89707489553197</v>
      </c>
      <c r="S31" s="26"/>
      <c r="T31" s="64">
        <v>4.991989186858771E-2</v>
      </c>
      <c r="U31" s="64">
        <v>0</v>
      </c>
      <c r="V31" s="64">
        <v>6.16547135624523E-2</v>
      </c>
      <c r="W31" s="64">
        <v>0.5487715782175796</v>
      </c>
      <c r="X31" s="64">
        <v>0.33965381635138048</v>
      </c>
      <c r="Y31" s="64">
        <v>0</v>
      </c>
      <c r="Z31" s="32">
        <f t="shared" si="23"/>
        <v>0.37123124897536863</v>
      </c>
      <c r="AA31" s="64">
        <v>0</v>
      </c>
      <c r="AB31" s="64">
        <v>0</v>
      </c>
      <c r="AC31" s="64">
        <v>1</v>
      </c>
      <c r="AD31" s="66">
        <f t="shared" si="24"/>
        <v>0.62876875102463137</v>
      </c>
      <c r="AE31" s="56"/>
    </row>
    <row r="32" spans="1:31" s="25" customFormat="1" ht="20.100000000000001" customHeight="1" x14ac:dyDescent="0.3">
      <c r="A32" s="22"/>
      <c r="B32" s="23">
        <v>123</v>
      </c>
      <c r="C32" s="6">
        <v>3</v>
      </c>
      <c r="D32" s="24" t="s">
        <v>83</v>
      </c>
      <c r="E32" s="41">
        <v>41020</v>
      </c>
      <c r="F32" s="41">
        <v>7678</v>
      </c>
      <c r="G32" s="41">
        <v>0</v>
      </c>
      <c r="H32" s="41">
        <v>107909</v>
      </c>
      <c r="I32" s="41">
        <v>107909</v>
      </c>
      <c r="J32" s="26"/>
      <c r="K32" s="62">
        <v>48623.87</v>
      </c>
      <c r="L32" s="42">
        <f t="shared" si="20"/>
        <v>450.60069132324458</v>
      </c>
      <c r="M32" s="26"/>
      <c r="N32" s="62">
        <v>13120.28</v>
      </c>
      <c r="O32" s="42">
        <f t="shared" si="21"/>
        <v>121.58652197685086</v>
      </c>
      <c r="P32" s="26"/>
      <c r="Q32" s="62">
        <v>35503.589999999997</v>
      </c>
      <c r="R32" s="42">
        <f t="shared" si="22"/>
        <v>329.01416934639371</v>
      </c>
      <c r="S32" s="26">
        <v>1</v>
      </c>
      <c r="T32" s="64">
        <v>4.5317630416424039E-2</v>
      </c>
      <c r="U32" s="64">
        <v>1.0737575722469337E-2</v>
      </c>
      <c r="V32" s="64">
        <v>0.16138146441996662</v>
      </c>
      <c r="W32" s="64">
        <v>0.62763370903669735</v>
      </c>
      <c r="X32" s="64">
        <v>0.13450780013841168</v>
      </c>
      <c r="Y32" s="64">
        <v>2.0421820266030906E-2</v>
      </c>
      <c r="Z32" s="32">
        <f t="shared" si="23"/>
        <v>0.26983208041647033</v>
      </c>
      <c r="AA32" s="64">
        <v>0</v>
      </c>
      <c r="AB32" s="64">
        <v>2.0476802486734441E-4</v>
      </c>
      <c r="AC32" s="64">
        <v>0.99979523197513276</v>
      </c>
      <c r="AD32" s="66">
        <f t="shared" si="24"/>
        <v>0.73016791958352956</v>
      </c>
      <c r="AE32" s="56"/>
    </row>
    <row r="33" spans="1:31" s="25" customFormat="1" ht="20.100000000000001" customHeight="1" x14ac:dyDescent="0.3">
      <c r="A33" s="22"/>
      <c r="B33" s="23">
        <v>179</v>
      </c>
      <c r="C33" s="6">
        <v>3</v>
      </c>
      <c r="D33" s="24" t="s">
        <v>29</v>
      </c>
      <c r="E33" s="41">
        <v>28012</v>
      </c>
      <c r="F33" s="41">
        <v>13934</v>
      </c>
      <c r="G33" s="41">
        <v>0</v>
      </c>
      <c r="H33" s="41">
        <v>104026</v>
      </c>
      <c r="I33" s="41">
        <v>104026</v>
      </c>
      <c r="J33" s="26"/>
      <c r="K33" s="62">
        <v>44719.88</v>
      </c>
      <c r="L33" s="43">
        <f t="shared" si="20"/>
        <v>429.89137331051853</v>
      </c>
      <c r="M33" s="26"/>
      <c r="N33" s="62">
        <v>15277.73</v>
      </c>
      <c r="O33" s="43">
        <f t="shared" si="21"/>
        <v>146.86453386653338</v>
      </c>
      <c r="P33" s="26"/>
      <c r="Q33" s="62">
        <v>29442.149999999998</v>
      </c>
      <c r="R33" s="43">
        <f t="shared" si="22"/>
        <v>283.02683944398512</v>
      </c>
      <c r="S33" s="26"/>
      <c r="T33" s="64">
        <v>3.7517353690633359E-2</v>
      </c>
      <c r="U33" s="64">
        <v>0</v>
      </c>
      <c r="V33" s="64">
        <v>0.1125821702569688</v>
      </c>
      <c r="W33" s="64">
        <v>0.49716155475977125</v>
      </c>
      <c r="X33" s="64">
        <v>0.34453285926639626</v>
      </c>
      <c r="Y33" s="64">
        <v>8.2060620262303374E-3</v>
      </c>
      <c r="Z33" s="33">
        <f t="shared" si="23"/>
        <v>0.3416317306754848</v>
      </c>
      <c r="AA33" s="64">
        <v>0</v>
      </c>
      <c r="AB33" s="64">
        <v>1.0647999551663177E-3</v>
      </c>
      <c r="AC33" s="64">
        <v>0.99893520004483372</v>
      </c>
      <c r="AD33" s="66">
        <f t="shared" si="24"/>
        <v>0.6583682693245152</v>
      </c>
      <c r="AE33" s="56"/>
    </row>
    <row r="34" spans="1:31" s="25" customFormat="1" ht="20.100000000000001" customHeight="1" x14ac:dyDescent="0.3">
      <c r="A34" s="22"/>
      <c r="B34" s="23">
        <v>293</v>
      </c>
      <c r="C34" s="6">
        <v>3</v>
      </c>
      <c r="D34" s="24" t="s">
        <v>69</v>
      </c>
      <c r="E34" s="41">
        <v>27018</v>
      </c>
      <c r="F34" s="41">
        <v>8204</v>
      </c>
      <c r="G34" s="41">
        <v>0</v>
      </c>
      <c r="H34" s="41">
        <v>80661</v>
      </c>
      <c r="I34" s="41">
        <v>80661</v>
      </c>
      <c r="J34" s="26"/>
      <c r="K34" s="62">
        <v>40628.33</v>
      </c>
      <c r="L34" s="42">
        <f t="shared" si="20"/>
        <v>503.69236681915675</v>
      </c>
      <c r="M34" s="26"/>
      <c r="N34" s="62">
        <v>23657.95</v>
      </c>
      <c r="O34" s="42">
        <f t="shared" si="21"/>
        <v>293.30097568837482</v>
      </c>
      <c r="P34" s="26"/>
      <c r="Q34" s="62">
        <v>16970.379999999997</v>
      </c>
      <c r="R34" s="42">
        <f t="shared" si="22"/>
        <v>210.39139113078187</v>
      </c>
      <c r="S34" s="26"/>
      <c r="T34" s="64">
        <v>1.8786074025856001E-2</v>
      </c>
      <c r="U34" s="64">
        <v>1.0947694115508739E-3</v>
      </c>
      <c r="V34" s="64">
        <v>0.10010419330499896</v>
      </c>
      <c r="W34" s="64">
        <v>0.61678209650455762</v>
      </c>
      <c r="X34" s="64">
        <v>0.25561301803410691</v>
      </c>
      <c r="Y34" s="64">
        <v>7.6198487189295776E-3</v>
      </c>
      <c r="Z34" s="32">
        <f t="shared" si="23"/>
        <v>0.58230180763029149</v>
      </c>
      <c r="AA34" s="64">
        <v>0</v>
      </c>
      <c r="AB34" s="64">
        <v>2.9963972521534583E-3</v>
      </c>
      <c r="AC34" s="64">
        <v>0.99700360274784661</v>
      </c>
      <c r="AD34" s="66">
        <f t="shared" si="24"/>
        <v>0.41769819236970845</v>
      </c>
      <c r="AE34" s="56"/>
    </row>
    <row r="35" spans="1:31" s="135" customFormat="1" x14ac:dyDescent="0.3">
      <c r="A35" s="134"/>
      <c r="B35" s="117"/>
      <c r="C35" s="7"/>
      <c r="D35" s="88" t="s">
        <v>101</v>
      </c>
      <c r="E35" s="76">
        <f>SUM(E28:E34)</f>
        <v>224374</v>
      </c>
      <c r="F35" s="76">
        <f>SUM(F28:F34)</f>
        <v>83398</v>
      </c>
      <c r="G35" s="76">
        <f>SUM(G28:G34)</f>
        <v>159</v>
      </c>
      <c r="H35" s="76">
        <f>SUM(H28:H34)</f>
        <v>724682</v>
      </c>
      <c r="I35" s="76">
        <f>SUM(I28:I34)</f>
        <v>724748</v>
      </c>
      <c r="J35" s="76"/>
      <c r="K35" s="76">
        <f>SUM(K28:K34)</f>
        <v>302635.22000000003</v>
      </c>
      <c r="L35" s="77">
        <f t="shared" ref="L35" si="25">K35*1000/I35</f>
        <v>417.57303228156553</v>
      </c>
      <c r="M35" s="89"/>
      <c r="N35" s="74">
        <f>SUM(N28:N34)</f>
        <v>132501.99</v>
      </c>
      <c r="O35" s="79">
        <f t="shared" ref="O35" si="26">N35*1000/I35</f>
        <v>182.82491293525473</v>
      </c>
      <c r="P35" s="84"/>
      <c r="Q35" s="74">
        <f>SUM(Q28:Q34)</f>
        <v>170133.23</v>
      </c>
      <c r="R35" s="77">
        <f t="shared" ref="R35" si="27">Q35*1000/I35</f>
        <v>234.74811934631072</v>
      </c>
      <c r="S35" s="10"/>
      <c r="T35" s="86"/>
      <c r="U35" s="86"/>
      <c r="V35" s="86"/>
      <c r="W35" s="210" t="s">
        <v>109</v>
      </c>
      <c r="X35" s="211"/>
      <c r="Y35" s="212"/>
      <c r="Z35" s="73">
        <f t="shared" ref="Z35" si="28">N35/K35</f>
        <v>0.43782739497405482</v>
      </c>
      <c r="AA35" s="86"/>
      <c r="AB35" s="86"/>
      <c r="AC35" s="86"/>
      <c r="AD35" s="87">
        <f t="shared" ref="AD35" si="29">Q35/K35</f>
        <v>0.56217260502594513</v>
      </c>
    </row>
    <row r="36" spans="1:31" s="135" customFormat="1" x14ac:dyDescent="0.3">
      <c r="A36" s="134"/>
      <c r="B36" s="117"/>
      <c r="C36" s="7"/>
      <c r="D36" s="118"/>
      <c r="E36" s="119"/>
      <c r="F36" s="119"/>
      <c r="G36" s="119"/>
      <c r="H36" s="119"/>
      <c r="I36" s="119"/>
      <c r="J36" s="89"/>
      <c r="K36" s="120"/>
      <c r="L36" s="121"/>
      <c r="M36" s="89"/>
      <c r="N36" s="120"/>
      <c r="O36" s="122"/>
      <c r="P36" s="82"/>
      <c r="Q36" s="120"/>
      <c r="R36" s="121"/>
      <c r="S36" s="10"/>
      <c r="T36" s="86"/>
      <c r="U36" s="86"/>
      <c r="V36" s="86"/>
      <c r="W36" s="86"/>
      <c r="X36" s="86"/>
      <c r="Y36" s="86"/>
      <c r="Z36" s="73"/>
      <c r="AA36" s="86"/>
      <c r="AB36" s="86"/>
      <c r="AC36" s="86"/>
      <c r="AD36" s="87"/>
    </row>
    <row r="37" spans="1:31" s="135" customFormat="1" ht="16.8" thickBot="1" x14ac:dyDescent="0.35">
      <c r="A37" s="134"/>
      <c r="B37" s="117"/>
      <c r="C37" s="7"/>
      <c r="D37" s="123"/>
      <c r="E37" s="124"/>
      <c r="F37" s="124"/>
      <c r="G37" s="124"/>
      <c r="H37" s="124"/>
      <c r="I37" s="124"/>
      <c r="J37" s="133"/>
      <c r="K37" s="126"/>
      <c r="L37" s="127"/>
      <c r="M37" s="133"/>
      <c r="N37" s="126"/>
      <c r="O37" s="128"/>
      <c r="P37" s="129"/>
      <c r="Q37" s="126"/>
      <c r="R37" s="127"/>
      <c r="S37" s="15"/>
      <c r="T37" s="130"/>
      <c r="U37" s="130"/>
      <c r="V37" s="130"/>
      <c r="W37" s="130"/>
      <c r="X37" s="130"/>
      <c r="Y37" s="130"/>
      <c r="Z37" s="131"/>
      <c r="AA37" s="130"/>
      <c r="AB37" s="130"/>
      <c r="AC37" s="130"/>
      <c r="AD37" s="132"/>
    </row>
    <row r="38" spans="1:31" s="135" customFormat="1" ht="17.25" customHeight="1" thickBot="1" x14ac:dyDescent="0.35">
      <c r="A38" s="134"/>
      <c r="B38" s="117"/>
      <c r="C38" s="13"/>
      <c r="D38" s="213" t="s">
        <v>103</v>
      </c>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5"/>
    </row>
    <row r="39" spans="1:31" s="25" customFormat="1" ht="20.100000000000001" customHeight="1" x14ac:dyDescent="0.3">
      <c r="A39" s="22"/>
      <c r="B39" s="23">
        <v>12</v>
      </c>
      <c r="C39" s="6">
        <v>4</v>
      </c>
      <c r="D39" s="24" t="s">
        <v>64</v>
      </c>
      <c r="E39" s="41">
        <v>40534</v>
      </c>
      <c r="F39" s="41">
        <v>0</v>
      </c>
      <c r="G39" s="41">
        <v>2657</v>
      </c>
      <c r="H39" s="41">
        <v>90437</v>
      </c>
      <c r="I39" s="41">
        <v>91544</v>
      </c>
      <c r="J39" s="26"/>
      <c r="K39" s="62">
        <v>31542.9</v>
      </c>
      <c r="L39" s="42">
        <f t="shared" ref="L39:L53" si="30">K39*1000/I39</f>
        <v>344.56545486323517</v>
      </c>
      <c r="M39" s="26"/>
      <c r="N39" s="62">
        <v>13334.44</v>
      </c>
      <c r="O39" s="42">
        <f t="shared" ref="O39:O53" si="31">N39*1000/I39</f>
        <v>145.66153980599492</v>
      </c>
      <c r="P39" s="26"/>
      <c r="Q39" s="62">
        <v>18208.46</v>
      </c>
      <c r="R39" s="42">
        <f t="shared" ref="R39:R53" si="32">Q39*1000/I39</f>
        <v>198.90391505724023</v>
      </c>
      <c r="S39" s="26"/>
      <c r="T39" s="64">
        <v>3.7370148277692951E-2</v>
      </c>
      <c r="U39" s="64">
        <v>1.1030834440741419E-2</v>
      </c>
      <c r="V39" s="64">
        <v>0.11045083258089577</v>
      </c>
      <c r="W39" s="64">
        <v>0.4718285882271771</v>
      </c>
      <c r="X39" s="64">
        <v>0.3408219617771725</v>
      </c>
      <c r="Y39" s="64">
        <v>2.8497634696320204E-2</v>
      </c>
      <c r="Z39" s="32">
        <f t="shared" ref="Z39:Z53" si="33">N39/K39</f>
        <v>0.42273982417596351</v>
      </c>
      <c r="AA39" s="64">
        <v>0</v>
      </c>
      <c r="AB39" s="64">
        <v>6.5903431701527758E-3</v>
      </c>
      <c r="AC39" s="64">
        <v>0.99340965682984728</v>
      </c>
      <c r="AD39" s="66">
        <f t="shared" ref="AD39:AD53" si="34">Q39/K39</f>
        <v>0.57726017582403644</v>
      </c>
      <c r="AE39" s="56"/>
    </row>
    <row r="40" spans="1:31" s="25" customFormat="1" ht="20.100000000000001" customHeight="1" x14ac:dyDescent="0.3">
      <c r="A40" s="22"/>
      <c r="B40" s="23">
        <v>21</v>
      </c>
      <c r="C40" s="6">
        <v>4</v>
      </c>
      <c r="D40" s="24" t="s">
        <v>87</v>
      </c>
      <c r="E40" s="41">
        <v>32624</v>
      </c>
      <c r="F40" s="41">
        <v>2306</v>
      </c>
      <c r="G40" s="41">
        <v>0</v>
      </c>
      <c r="H40" s="41">
        <v>99200</v>
      </c>
      <c r="I40" s="41">
        <v>99200</v>
      </c>
      <c r="J40" s="26"/>
      <c r="K40" s="62">
        <v>28133.49</v>
      </c>
      <c r="L40" s="42">
        <f t="shared" si="30"/>
        <v>283.60372983870968</v>
      </c>
      <c r="M40" s="26"/>
      <c r="N40" s="62">
        <v>10734.04</v>
      </c>
      <c r="O40" s="42">
        <f t="shared" si="31"/>
        <v>108.20604838709677</v>
      </c>
      <c r="P40" s="26"/>
      <c r="Q40" s="62">
        <v>17399.45</v>
      </c>
      <c r="R40" s="42">
        <f t="shared" si="32"/>
        <v>175.3976814516129</v>
      </c>
      <c r="S40" s="26"/>
      <c r="T40" s="64">
        <v>5.092118158680236E-2</v>
      </c>
      <c r="U40" s="64">
        <v>1.4766108566765168E-3</v>
      </c>
      <c r="V40" s="64">
        <v>0.14748407868798699</v>
      </c>
      <c r="W40" s="64">
        <v>0.70527219947009689</v>
      </c>
      <c r="X40" s="64">
        <v>7.5626697869581247E-2</v>
      </c>
      <c r="Y40" s="64">
        <v>1.9219231528855865E-2</v>
      </c>
      <c r="Z40" s="32">
        <f t="shared" si="33"/>
        <v>0.38153958147389466</v>
      </c>
      <c r="AA40" s="64">
        <v>0</v>
      </c>
      <c r="AB40" s="64">
        <v>9.7531818534493892E-4</v>
      </c>
      <c r="AC40" s="64">
        <v>0.99902468181465498</v>
      </c>
      <c r="AD40" s="66">
        <f t="shared" si="34"/>
        <v>0.61846041852610534</v>
      </c>
      <c r="AE40" s="56"/>
    </row>
    <row r="41" spans="1:31" s="25" customFormat="1" ht="20.100000000000001" customHeight="1" x14ac:dyDescent="0.3">
      <c r="A41" s="22"/>
      <c r="B41" s="23">
        <v>34</v>
      </c>
      <c r="C41" s="6">
        <v>4</v>
      </c>
      <c r="D41" s="24" t="s">
        <v>124</v>
      </c>
      <c r="E41" s="41">
        <v>26053</v>
      </c>
      <c r="F41" s="41">
        <v>4276</v>
      </c>
      <c r="G41" s="41">
        <v>1564</v>
      </c>
      <c r="H41" s="41">
        <v>64044</v>
      </c>
      <c r="I41" s="41">
        <v>64696</v>
      </c>
      <c r="J41" s="26"/>
      <c r="K41" s="62">
        <v>26098.09</v>
      </c>
      <c r="L41" s="42">
        <f t="shared" si="30"/>
        <v>403.39572771114132</v>
      </c>
      <c r="M41" s="26"/>
      <c r="N41" s="62">
        <v>9042.69</v>
      </c>
      <c r="O41" s="42">
        <f t="shared" si="31"/>
        <v>139.77201063435143</v>
      </c>
      <c r="P41" s="26"/>
      <c r="Q41" s="62">
        <v>17055.399999999998</v>
      </c>
      <c r="R41" s="42">
        <f t="shared" si="32"/>
        <v>263.62371707678983</v>
      </c>
      <c r="S41" s="26"/>
      <c r="T41" s="64">
        <v>3.9023786063660255E-2</v>
      </c>
      <c r="U41" s="64">
        <v>0</v>
      </c>
      <c r="V41" s="64">
        <v>0.15943707016385611</v>
      </c>
      <c r="W41" s="64">
        <v>0.57835002637489508</v>
      </c>
      <c r="X41" s="64">
        <v>0.21615581204265544</v>
      </c>
      <c r="Y41" s="64">
        <v>7.0333053549331004E-3</v>
      </c>
      <c r="Z41" s="32">
        <f t="shared" si="33"/>
        <v>0.34648857445123382</v>
      </c>
      <c r="AA41" s="64">
        <v>0.45353319183367147</v>
      </c>
      <c r="AB41" s="64">
        <v>5.3062373207312654E-4</v>
      </c>
      <c r="AC41" s="64">
        <v>0.54593618443425551</v>
      </c>
      <c r="AD41" s="66">
        <f t="shared" si="34"/>
        <v>0.65351142554876618</v>
      </c>
      <c r="AE41" s="56"/>
    </row>
    <row r="42" spans="1:31" s="25" customFormat="1" ht="20.100000000000001" customHeight="1" x14ac:dyDescent="0.3">
      <c r="A42" s="22"/>
      <c r="B42" s="23">
        <v>87</v>
      </c>
      <c r="C42" s="6">
        <v>4</v>
      </c>
      <c r="D42" s="24" t="s">
        <v>71</v>
      </c>
      <c r="E42" s="41">
        <v>75215</v>
      </c>
      <c r="F42" s="41">
        <v>4935</v>
      </c>
      <c r="G42" s="41">
        <v>4361</v>
      </c>
      <c r="H42" s="41">
        <v>168950</v>
      </c>
      <c r="I42" s="41">
        <v>170767</v>
      </c>
      <c r="J42" s="26"/>
      <c r="K42" s="62">
        <v>45532.39</v>
      </c>
      <c r="L42" s="42">
        <f t="shared" si="30"/>
        <v>266.63459567715074</v>
      </c>
      <c r="M42" s="26"/>
      <c r="N42" s="62">
        <v>23752.03</v>
      </c>
      <c r="O42" s="42">
        <f t="shared" si="31"/>
        <v>139.09028090907495</v>
      </c>
      <c r="P42" s="26"/>
      <c r="Q42" s="62">
        <v>21780.36</v>
      </c>
      <c r="R42" s="42">
        <f t="shared" si="32"/>
        <v>127.54431476807579</v>
      </c>
      <c r="S42" s="26"/>
      <c r="T42" s="64">
        <v>3.9192860568128284E-2</v>
      </c>
      <c r="U42" s="64">
        <v>0</v>
      </c>
      <c r="V42" s="64">
        <v>0.13834985893837284</v>
      </c>
      <c r="W42" s="64">
        <v>0.58517103590724673</v>
      </c>
      <c r="X42" s="64">
        <v>0.22687787107038854</v>
      </c>
      <c r="Y42" s="64">
        <v>1.0408373515863698E-2</v>
      </c>
      <c r="Z42" s="32">
        <f t="shared" si="33"/>
        <v>0.52165129043303016</v>
      </c>
      <c r="AA42" s="64">
        <v>0</v>
      </c>
      <c r="AB42" s="64">
        <v>5.4650152706383183E-3</v>
      </c>
      <c r="AC42" s="64">
        <v>0.99453498472936175</v>
      </c>
      <c r="AD42" s="66">
        <f t="shared" si="34"/>
        <v>0.47834870956696984</v>
      </c>
      <c r="AE42" s="56"/>
    </row>
    <row r="43" spans="1:31" s="25" customFormat="1" ht="20.100000000000001" customHeight="1" x14ac:dyDescent="0.3">
      <c r="A43" s="22"/>
      <c r="B43" s="23">
        <v>88</v>
      </c>
      <c r="C43" s="6">
        <v>4</v>
      </c>
      <c r="D43" s="24" t="s">
        <v>70</v>
      </c>
      <c r="E43" s="41">
        <v>34885</v>
      </c>
      <c r="F43" s="41">
        <v>417</v>
      </c>
      <c r="G43" s="41">
        <v>11562</v>
      </c>
      <c r="H43" s="41">
        <v>58330</v>
      </c>
      <c r="I43" s="41">
        <v>63148</v>
      </c>
      <c r="J43" s="26"/>
      <c r="K43" s="62">
        <v>25074.18</v>
      </c>
      <c r="L43" s="42">
        <f t="shared" si="30"/>
        <v>397.07005764236396</v>
      </c>
      <c r="M43" s="26"/>
      <c r="N43" s="62">
        <v>12917.16</v>
      </c>
      <c r="O43" s="42">
        <f t="shared" si="31"/>
        <v>204.55374675365806</v>
      </c>
      <c r="P43" s="26"/>
      <c r="Q43" s="62">
        <v>12157.02</v>
      </c>
      <c r="R43" s="42">
        <f t="shared" si="32"/>
        <v>192.5163108887059</v>
      </c>
      <c r="S43" s="26"/>
      <c r="T43" s="64">
        <v>2.4881630327409428E-2</v>
      </c>
      <c r="U43" s="64">
        <v>1.1314406572342528E-2</v>
      </c>
      <c r="V43" s="64">
        <v>0.1560915866955275</v>
      </c>
      <c r="W43" s="64">
        <v>0.65948242492931874</v>
      </c>
      <c r="X43" s="64">
        <v>0.13506838964602128</v>
      </c>
      <c r="Y43" s="64">
        <v>1.3161561829380452E-2</v>
      </c>
      <c r="Z43" s="32">
        <f t="shared" si="33"/>
        <v>0.51515782370550101</v>
      </c>
      <c r="AA43" s="64">
        <v>0</v>
      </c>
      <c r="AB43" s="64">
        <v>4.9411780189553027E-3</v>
      </c>
      <c r="AC43" s="64">
        <v>0.99505882198104467</v>
      </c>
      <c r="AD43" s="66">
        <f t="shared" si="34"/>
        <v>0.48484217629449899</v>
      </c>
      <c r="AE43" s="56"/>
    </row>
    <row r="44" spans="1:31" s="25" customFormat="1" ht="20.100000000000001" customHeight="1" x14ac:dyDescent="0.3">
      <c r="A44" s="22"/>
      <c r="B44" s="23">
        <v>89</v>
      </c>
      <c r="C44" s="6">
        <v>4</v>
      </c>
      <c r="D44" s="24" t="s">
        <v>117</v>
      </c>
      <c r="E44" s="41">
        <v>45755</v>
      </c>
      <c r="F44" s="41">
        <v>3979</v>
      </c>
      <c r="G44" s="41">
        <v>23195</v>
      </c>
      <c r="H44" s="41">
        <v>62632</v>
      </c>
      <c r="I44" s="41">
        <v>72297</v>
      </c>
      <c r="J44" s="26"/>
      <c r="K44" s="62">
        <v>26584.66</v>
      </c>
      <c r="L44" s="42">
        <f t="shared" si="30"/>
        <v>367.71456630288947</v>
      </c>
      <c r="M44" s="26"/>
      <c r="N44" s="62">
        <v>12052.37</v>
      </c>
      <c r="O44" s="42">
        <f t="shared" si="31"/>
        <v>166.70636402616984</v>
      </c>
      <c r="P44" s="26"/>
      <c r="Q44" s="62">
        <v>14532.289999999999</v>
      </c>
      <c r="R44" s="42">
        <f t="shared" si="32"/>
        <v>201.00820227671963</v>
      </c>
      <c r="S44" s="26"/>
      <c r="T44" s="64">
        <v>2.8633372523412408E-2</v>
      </c>
      <c r="U44" s="64">
        <v>1.0786260295692881E-3</v>
      </c>
      <c r="V44" s="64">
        <v>6.8553321877771745E-2</v>
      </c>
      <c r="W44" s="64">
        <v>0.63994135593248469</v>
      </c>
      <c r="X44" s="64">
        <v>0.24427145864257402</v>
      </c>
      <c r="Y44" s="64">
        <v>1.7521864994187866E-2</v>
      </c>
      <c r="Z44" s="32">
        <f t="shared" si="33"/>
        <v>0.4533580643875077</v>
      </c>
      <c r="AA44" s="64">
        <v>0</v>
      </c>
      <c r="AB44" s="64">
        <v>4.0750631868755717E-3</v>
      </c>
      <c r="AC44" s="64">
        <v>0.99592493681312444</v>
      </c>
      <c r="AD44" s="66">
        <f t="shared" si="34"/>
        <v>0.5466419356124923</v>
      </c>
      <c r="AE44" s="56"/>
    </row>
    <row r="45" spans="1:31" s="25" customFormat="1" ht="20.100000000000001" customHeight="1" x14ac:dyDescent="0.3">
      <c r="A45" s="22"/>
      <c r="B45" s="23">
        <v>143</v>
      </c>
      <c r="C45" s="6">
        <v>4</v>
      </c>
      <c r="D45" s="24" t="s">
        <v>60</v>
      </c>
      <c r="E45" s="41">
        <v>17161</v>
      </c>
      <c r="F45" s="41">
        <v>5456</v>
      </c>
      <c r="G45" s="41">
        <v>172</v>
      </c>
      <c r="H45" s="41">
        <v>51553</v>
      </c>
      <c r="I45" s="41">
        <v>51625</v>
      </c>
      <c r="J45" s="26"/>
      <c r="K45" s="62">
        <v>22347.02</v>
      </c>
      <c r="L45" s="42">
        <f t="shared" si="30"/>
        <v>432.87205811138017</v>
      </c>
      <c r="M45" s="26"/>
      <c r="N45" s="62">
        <v>7958.47</v>
      </c>
      <c r="O45" s="42">
        <f t="shared" si="31"/>
        <v>154.15922518159806</v>
      </c>
      <c r="P45" s="26"/>
      <c r="Q45" s="62">
        <v>14388.550000000001</v>
      </c>
      <c r="R45" s="42">
        <f t="shared" si="32"/>
        <v>278.71283292978211</v>
      </c>
      <c r="S45" s="26"/>
      <c r="T45" s="64">
        <v>3.5692790197110753E-2</v>
      </c>
      <c r="U45" s="64">
        <v>2.5130458492649967E-2</v>
      </c>
      <c r="V45" s="64">
        <v>0.11542419585674131</v>
      </c>
      <c r="W45" s="64">
        <v>0.61831231379900908</v>
      </c>
      <c r="X45" s="64">
        <v>0.17996549588048957</v>
      </c>
      <c r="Y45" s="64">
        <v>2.5474745773999274E-2</v>
      </c>
      <c r="Z45" s="32">
        <f t="shared" si="33"/>
        <v>0.35613115305754417</v>
      </c>
      <c r="AA45" s="64">
        <v>0</v>
      </c>
      <c r="AB45" s="64">
        <v>1.0605655191106816E-3</v>
      </c>
      <c r="AC45" s="64">
        <v>0.99893943448088929</v>
      </c>
      <c r="AD45" s="66">
        <f t="shared" si="34"/>
        <v>0.64386884694245594</v>
      </c>
      <c r="AE45" s="56"/>
    </row>
    <row r="46" spans="1:31" s="25" customFormat="1" ht="20.100000000000001" customHeight="1" x14ac:dyDescent="0.3">
      <c r="A46" s="22"/>
      <c r="B46" s="23">
        <v>183</v>
      </c>
      <c r="C46" s="6">
        <v>4</v>
      </c>
      <c r="D46" s="24" t="s">
        <v>44</v>
      </c>
      <c r="E46" s="41">
        <v>60858</v>
      </c>
      <c r="F46" s="41">
        <v>14210</v>
      </c>
      <c r="G46" s="41">
        <v>1200</v>
      </c>
      <c r="H46" s="41">
        <v>161531</v>
      </c>
      <c r="I46" s="41">
        <v>162031</v>
      </c>
      <c r="J46" s="26"/>
      <c r="K46" s="62">
        <v>73496.05</v>
      </c>
      <c r="L46" s="42">
        <f t="shared" si="30"/>
        <v>453.59252241854955</v>
      </c>
      <c r="M46" s="26"/>
      <c r="N46" s="62">
        <v>30454.080000000002</v>
      </c>
      <c r="O46" s="42">
        <f t="shared" si="31"/>
        <v>187.95218198986615</v>
      </c>
      <c r="P46" s="26"/>
      <c r="Q46" s="62">
        <v>43041.97</v>
      </c>
      <c r="R46" s="42">
        <f t="shared" si="32"/>
        <v>265.64034042868337</v>
      </c>
      <c r="S46" s="26"/>
      <c r="T46" s="64">
        <v>2.9225640702329539E-2</v>
      </c>
      <c r="U46" s="64">
        <v>2.6971755508621502E-3</v>
      </c>
      <c r="V46" s="64">
        <v>7.5941877081822845E-2</v>
      </c>
      <c r="W46" s="64">
        <v>0.57484744244449348</v>
      </c>
      <c r="X46" s="64">
        <v>0.30789667591337511</v>
      </c>
      <c r="Y46" s="64">
        <v>9.3911883071168129E-3</v>
      </c>
      <c r="Z46" s="32">
        <f t="shared" si="33"/>
        <v>0.41436349300404579</v>
      </c>
      <c r="AA46" s="64">
        <v>0</v>
      </c>
      <c r="AB46" s="64">
        <v>1.2290329648015645E-3</v>
      </c>
      <c r="AC46" s="64">
        <v>0.99877096703519841</v>
      </c>
      <c r="AD46" s="66">
        <f t="shared" si="34"/>
        <v>0.58563650699595415</v>
      </c>
      <c r="AE46" s="56"/>
    </row>
    <row r="47" spans="1:31" s="25" customFormat="1" ht="20.100000000000001" customHeight="1" x14ac:dyDescent="0.3">
      <c r="A47" s="22"/>
      <c r="B47" s="23">
        <v>186</v>
      </c>
      <c r="C47" s="6">
        <v>4</v>
      </c>
      <c r="D47" s="24" t="s">
        <v>27</v>
      </c>
      <c r="E47" s="41">
        <v>70999</v>
      </c>
      <c r="F47" s="41">
        <v>1081</v>
      </c>
      <c r="G47" s="41">
        <v>4235</v>
      </c>
      <c r="H47" s="41">
        <v>147703</v>
      </c>
      <c r="I47" s="41">
        <v>149468</v>
      </c>
      <c r="J47" s="26"/>
      <c r="K47" s="62">
        <v>43448.02</v>
      </c>
      <c r="L47" s="42">
        <f t="shared" si="30"/>
        <v>290.68442743597291</v>
      </c>
      <c r="M47" s="26"/>
      <c r="N47" s="62">
        <v>15322.61</v>
      </c>
      <c r="O47" s="42">
        <f t="shared" si="31"/>
        <v>102.5143174458747</v>
      </c>
      <c r="P47" s="26"/>
      <c r="Q47" s="62">
        <v>28125.41</v>
      </c>
      <c r="R47" s="42">
        <f t="shared" si="32"/>
        <v>188.17010999009821</v>
      </c>
      <c r="S47" s="26"/>
      <c r="T47" s="64">
        <v>5.3113666666449122E-2</v>
      </c>
      <c r="U47" s="64">
        <v>0</v>
      </c>
      <c r="V47" s="64">
        <v>0.12200728204920702</v>
      </c>
      <c r="W47" s="64">
        <v>0.80610222409889698</v>
      </c>
      <c r="X47" s="64">
        <v>1.7686281906280979E-2</v>
      </c>
      <c r="Y47" s="64">
        <v>1.0905452791658862E-3</v>
      </c>
      <c r="Z47" s="32">
        <f t="shared" si="33"/>
        <v>0.35266532283864721</v>
      </c>
      <c r="AA47" s="64">
        <v>0</v>
      </c>
      <c r="AB47" s="64">
        <v>0</v>
      </c>
      <c r="AC47" s="64">
        <v>1</v>
      </c>
      <c r="AD47" s="66">
        <f t="shared" si="34"/>
        <v>0.64733467716135284</v>
      </c>
      <c r="AE47" s="56"/>
    </row>
    <row r="48" spans="1:31" s="25" customFormat="1" ht="20.100000000000001" customHeight="1" x14ac:dyDescent="0.3">
      <c r="A48" s="22"/>
      <c r="B48" s="23">
        <v>190</v>
      </c>
      <c r="C48" s="6">
        <v>4</v>
      </c>
      <c r="D48" s="24" t="s">
        <v>31</v>
      </c>
      <c r="E48" s="41">
        <v>29916</v>
      </c>
      <c r="F48" s="41">
        <v>4540</v>
      </c>
      <c r="G48" s="41">
        <v>5873</v>
      </c>
      <c r="H48" s="41">
        <v>58492</v>
      </c>
      <c r="I48" s="41">
        <v>60939</v>
      </c>
      <c r="J48" s="26"/>
      <c r="K48" s="62">
        <v>26126.733534985549</v>
      </c>
      <c r="L48" s="42">
        <f t="shared" si="30"/>
        <v>428.73584297388453</v>
      </c>
      <c r="M48" s="26"/>
      <c r="N48" s="62">
        <v>7659.4768279884393</v>
      </c>
      <c r="O48" s="42">
        <f t="shared" si="31"/>
        <v>125.69088478623605</v>
      </c>
      <c r="P48" s="26">
        <v>6</v>
      </c>
      <c r="Q48" s="62">
        <v>18467.256706997108</v>
      </c>
      <c r="R48" s="42">
        <f t="shared" si="32"/>
        <v>303.04495818764843</v>
      </c>
      <c r="S48" s="26">
        <v>1</v>
      </c>
      <c r="T48" s="64">
        <v>4.2077286378401517E-2</v>
      </c>
      <c r="U48" s="64">
        <v>0</v>
      </c>
      <c r="V48" s="64">
        <v>2.2055031145562592E-2</v>
      </c>
      <c r="W48" s="64">
        <v>0.76294203366930791</v>
      </c>
      <c r="X48" s="64">
        <v>0.17292564880672803</v>
      </c>
      <c r="Y48" s="64">
        <v>0</v>
      </c>
      <c r="Z48" s="32">
        <f t="shared" si="33"/>
        <v>0.29316626273743163</v>
      </c>
      <c r="AA48" s="64">
        <v>0</v>
      </c>
      <c r="AB48" s="64">
        <v>8.3699491728749589E-3</v>
      </c>
      <c r="AC48" s="64">
        <v>0.99163005082712508</v>
      </c>
      <c r="AD48" s="66">
        <f t="shared" si="34"/>
        <v>0.70683373726256826</v>
      </c>
      <c r="AE48" s="56"/>
    </row>
    <row r="49" spans="1:31" s="25" customFormat="1" ht="20.100000000000001" customHeight="1" x14ac:dyDescent="0.3">
      <c r="A49" s="22"/>
      <c r="B49" s="23">
        <v>324</v>
      </c>
      <c r="C49" s="6">
        <v>4</v>
      </c>
      <c r="D49" s="24" t="s">
        <v>53</v>
      </c>
      <c r="E49" s="41">
        <v>47180</v>
      </c>
      <c r="F49" s="41">
        <v>8853</v>
      </c>
      <c r="G49" s="41">
        <v>0</v>
      </c>
      <c r="H49" s="41">
        <v>124760</v>
      </c>
      <c r="I49" s="41">
        <v>124760</v>
      </c>
      <c r="J49" s="26"/>
      <c r="K49" s="62">
        <v>43684.38</v>
      </c>
      <c r="L49" s="42">
        <f t="shared" si="30"/>
        <v>350.14732285989101</v>
      </c>
      <c r="M49" s="26"/>
      <c r="N49" s="62">
        <v>26930</v>
      </c>
      <c r="O49" s="42">
        <f t="shared" si="31"/>
        <v>215.85444052580957</v>
      </c>
      <c r="P49" s="26"/>
      <c r="Q49" s="62">
        <v>16754.38</v>
      </c>
      <c r="R49" s="42">
        <f t="shared" si="32"/>
        <v>134.29288233408144</v>
      </c>
      <c r="S49" s="26"/>
      <c r="T49" s="64">
        <v>2.5526550315633122E-2</v>
      </c>
      <c r="U49" s="64">
        <v>0</v>
      </c>
      <c r="V49" s="64">
        <v>0.1216060155959896</v>
      </c>
      <c r="W49" s="64">
        <v>0.30864983290011144</v>
      </c>
      <c r="X49" s="64">
        <v>0.53449832900111405</v>
      </c>
      <c r="Y49" s="64">
        <v>9.7192721871518749E-3</v>
      </c>
      <c r="Z49" s="32">
        <f t="shared" si="33"/>
        <v>0.61646748792131201</v>
      </c>
      <c r="AA49" s="64">
        <v>0</v>
      </c>
      <c r="AB49" s="64">
        <v>1.1895396905167485E-3</v>
      </c>
      <c r="AC49" s="64">
        <v>0.99881046030948328</v>
      </c>
      <c r="AD49" s="66">
        <f t="shared" si="34"/>
        <v>0.3835325120786881</v>
      </c>
      <c r="AE49" s="56"/>
    </row>
    <row r="50" spans="1:31" s="25" customFormat="1" ht="20.100000000000001" customHeight="1" x14ac:dyDescent="0.3">
      <c r="A50" s="22"/>
      <c r="B50" s="23">
        <v>429</v>
      </c>
      <c r="C50" s="6">
        <v>4</v>
      </c>
      <c r="D50" s="24" t="s">
        <v>33</v>
      </c>
      <c r="E50" s="41">
        <v>48175</v>
      </c>
      <c r="F50" s="41">
        <v>190</v>
      </c>
      <c r="G50" s="41">
        <v>0</v>
      </c>
      <c r="H50" s="41">
        <v>106091</v>
      </c>
      <c r="I50" s="41">
        <v>106091</v>
      </c>
      <c r="J50" s="26"/>
      <c r="K50" s="62">
        <v>53061.756909492586</v>
      </c>
      <c r="L50" s="42">
        <f t="shared" si="30"/>
        <v>500.15323551943692</v>
      </c>
      <c r="M50" s="26"/>
      <c r="N50" s="62">
        <v>20009.455373068693</v>
      </c>
      <c r="O50" s="42">
        <f t="shared" si="31"/>
        <v>188.60652998905368</v>
      </c>
      <c r="P50" s="26">
        <v>5</v>
      </c>
      <c r="Q50" s="62">
        <v>33052.301536423882</v>
      </c>
      <c r="R50" s="42">
        <f t="shared" si="32"/>
        <v>311.54670553038318</v>
      </c>
      <c r="S50" s="26"/>
      <c r="T50" s="64">
        <v>2.9214188447466503E-2</v>
      </c>
      <c r="U50" s="64">
        <v>0</v>
      </c>
      <c r="V50" s="64">
        <v>0.22937605818983942</v>
      </c>
      <c r="W50" s="64">
        <v>0.26042188069813743</v>
      </c>
      <c r="X50" s="64">
        <v>0.47096511111203948</v>
      </c>
      <c r="Y50" s="64">
        <v>1.002276155251712E-2</v>
      </c>
      <c r="Z50" s="32">
        <f t="shared" si="33"/>
        <v>0.37709749051843139</v>
      </c>
      <c r="AA50" s="64">
        <v>0</v>
      </c>
      <c r="AB50" s="64">
        <v>2.9922273307052906E-4</v>
      </c>
      <c r="AC50" s="64">
        <v>0.99970077726692952</v>
      </c>
      <c r="AD50" s="66">
        <f t="shared" si="34"/>
        <v>0.62290250948156833</v>
      </c>
      <c r="AE50" s="56"/>
    </row>
    <row r="51" spans="1:31" s="25" customFormat="1" ht="20.100000000000001" customHeight="1" x14ac:dyDescent="0.3">
      <c r="A51" s="22"/>
      <c r="B51" s="23">
        <v>601</v>
      </c>
      <c r="C51" s="6">
        <v>4</v>
      </c>
      <c r="D51" s="24" t="s">
        <v>51</v>
      </c>
      <c r="E51" s="41">
        <v>35233</v>
      </c>
      <c r="F51" s="41">
        <v>3023</v>
      </c>
      <c r="G51" s="41">
        <v>7070</v>
      </c>
      <c r="H51" s="41">
        <v>75423</v>
      </c>
      <c r="I51" s="41">
        <v>78369</v>
      </c>
      <c r="J51" s="26"/>
      <c r="K51" s="62">
        <v>38292.36</v>
      </c>
      <c r="L51" s="42">
        <f t="shared" si="30"/>
        <v>488.61616200283277</v>
      </c>
      <c r="M51" s="26"/>
      <c r="N51" s="62">
        <v>13299.5</v>
      </c>
      <c r="O51" s="42">
        <f t="shared" si="31"/>
        <v>169.70358177340529</v>
      </c>
      <c r="P51" s="26"/>
      <c r="Q51" s="62">
        <v>24992.86</v>
      </c>
      <c r="R51" s="42">
        <f t="shared" si="32"/>
        <v>318.91258022942748</v>
      </c>
      <c r="S51" s="26"/>
      <c r="T51" s="64">
        <v>3.1247791270348508E-2</v>
      </c>
      <c r="U51" s="64">
        <v>2.398586413023046E-4</v>
      </c>
      <c r="V51" s="64">
        <v>0.14780254896800632</v>
      </c>
      <c r="W51" s="64">
        <v>0.53402609120643629</v>
      </c>
      <c r="X51" s="64">
        <v>0.26993195232903494</v>
      </c>
      <c r="Y51" s="64">
        <v>1.6751757584871612E-2</v>
      </c>
      <c r="Z51" s="32">
        <f t="shared" si="33"/>
        <v>0.3473147123864917</v>
      </c>
      <c r="AA51" s="64">
        <v>0</v>
      </c>
      <c r="AB51" s="64">
        <v>2.2286364985839957E-3</v>
      </c>
      <c r="AC51" s="64">
        <v>0.99777136350141593</v>
      </c>
      <c r="AD51" s="66">
        <f t="shared" si="34"/>
        <v>0.6526852876135083</v>
      </c>
      <c r="AE51" s="56"/>
    </row>
    <row r="52" spans="1:31" s="25" customFormat="1" ht="20.100000000000001" customHeight="1" x14ac:dyDescent="0.3">
      <c r="A52" s="22"/>
      <c r="B52" s="23">
        <v>760</v>
      </c>
      <c r="C52" s="6">
        <v>4</v>
      </c>
      <c r="D52" s="24" t="s">
        <v>135</v>
      </c>
      <c r="E52" s="41">
        <v>22872</v>
      </c>
      <c r="F52" s="41">
        <v>1504</v>
      </c>
      <c r="G52" s="41">
        <v>26</v>
      </c>
      <c r="H52" s="41">
        <v>63250</v>
      </c>
      <c r="I52" s="41">
        <v>63261</v>
      </c>
      <c r="J52" s="26"/>
      <c r="K52" s="62">
        <v>20525.169999999998</v>
      </c>
      <c r="L52" s="42">
        <f t="shared" si="30"/>
        <v>324.45219013294133</v>
      </c>
      <c r="M52" s="26"/>
      <c r="N52" s="62">
        <v>11702.88</v>
      </c>
      <c r="O52" s="42">
        <f t="shared" si="31"/>
        <v>184.99359795134444</v>
      </c>
      <c r="P52" s="26"/>
      <c r="Q52" s="62">
        <v>8822.2900000000009</v>
      </c>
      <c r="R52" s="42">
        <f t="shared" si="32"/>
        <v>139.45859218159688</v>
      </c>
      <c r="S52" s="26"/>
      <c r="T52" s="64">
        <v>2.9779849062794801E-2</v>
      </c>
      <c r="U52" s="64">
        <v>0</v>
      </c>
      <c r="V52" s="64">
        <v>2.7465888738498562E-2</v>
      </c>
      <c r="W52" s="64">
        <v>0.4701159030939393</v>
      </c>
      <c r="X52" s="64">
        <v>0.46605109169708658</v>
      </c>
      <c r="Y52" s="64">
        <v>6.5872674076808448E-3</v>
      </c>
      <c r="Z52" s="32">
        <f t="shared" si="33"/>
        <v>0.57017213499327901</v>
      </c>
      <c r="AA52" s="64">
        <v>0</v>
      </c>
      <c r="AB52" s="64">
        <v>4.6019797580900195E-3</v>
      </c>
      <c r="AC52" s="64">
        <v>0.99539802024190993</v>
      </c>
      <c r="AD52" s="66">
        <f t="shared" si="34"/>
        <v>0.4298278650067211</v>
      </c>
      <c r="AE52" s="56"/>
    </row>
    <row r="53" spans="1:31" s="25" customFormat="1" ht="20.100000000000001" customHeight="1" x14ac:dyDescent="0.3">
      <c r="A53" s="22"/>
      <c r="B53" s="23">
        <v>878</v>
      </c>
      <c r="C53" s="6">
        <v>4</v>
      </c>
      <c r="D53" s="24" t="s">
        <v>152</v>
      </c>
      <c r="E53" s="41">
        <v>44397</v>
      </c>
      <c r="F53" s="41">
        <v>3376</v>
      </c>
      <c r="G53" s="41">
        <v>0</v>
      </c>
      <c r="H53" s="41">
        <v>110862</v>
      </c>
      <c r="I53" s="41">
        <v>110862</v>
      </c>
      <c r="J53" s="26"/>
      <c r="K53" s="62">
        <v>44581.868435118588</v>
      </c>
      <c r="L53" s="42">
        <f t="shared" si="30"/>
        <v>402.13841023180697</v>
      </c>
      <c r="M53" s="26"/>
      <c r="N53" s="62">
        <v>22792.7646698508</v>
      </c>
      <c r="O53" s="42">
        <f t="shared" si="31"/>
        <v>205.59582787475239</v>
      </c>
      <c r="P53" s="26">
        <v>5</v>
      </c>
      <c r="Q53" s="62">
        <v>21789.103765267788</v>
      </c>
      <c r="R53" s="42">
        <f t="shared" si="32"/>
        <v>196.54258235705461</v>
      </c>
      <c r="S53" s="26">
        <v>1</v>
      </c>
      <c r="T53" s="64">
        <v>2.6800171407376647E-2</v>
      </c>
      <c r="U53" s="64">
        <v>0</v>
      </c>
      <c r="V53" s="64">
        <v>8.5415702228313503E-2</v>
      </c>
      <c r="W53" s="64">
        <v>0.44955318709334408</v>
      </c>
      <c r="X53" s="64">
        <v>0.43204739804455078</v>
      </c>
      <c r="Y53" s="64">
        <v>6.1835412264151009E-3</v>
      </c>
      <c r="Z53" s="32">
        <f t="shared" si="33"/>
        <v>0.51125638000170037</v>
      </c>
      <c r="AA53" s="64">
        <v>0</v>
      </c>
      <c r="AB53" s="64">
        <v>1.5172721354743475E-3</v>
      </c>
      <c r="AC53" s="64">
        <v>0.99848272786452563</v>
      </c>
      <c r="AD53" s="66">
        <f t="shared" si="34"/>
        <v>0.48874361999829963</v>
      </c>
      <c r="AE53" s="56"/>
    </row>
    <row r="54" spans="1:31" s="116" customFormat="1" x14ac:dyDescent="0.3">
      <c r="A54" s="134"/>
      <c r="B54" s="117"/>
      <c r="C54" s="7"/>
      <c r="D54" s="88" t="s">
        <v>101</v>
      </c>
      <c r="E54" s="76">
        <f>SUM(E39:E53)</f>
        <v>631857</v>
      </c>
      <c r="F54" s="76">
        <f>SUM(F39:F53)</f>
        <v>58146</v>
      </c>
      <c r="G54" s="76">
        <f>SUM(G39:G53)</f>
        <v>61915</v>
      </c>
      <c r="H54" s="76">
        <f>SUM(H39:H53)</f>
        <v>1443258</v>
      </c>
      <c r="I54" s="76">
        <f>SUM(I39:I53)</f>
        <v>1469058</v>
      </c>
      <c r="J54" s="76"/>
      <c r="K54" s="76">
        <f>SUM(K39:K53)</f>
        <v>548529.06887959677</v>
      </c>
      <c r="L54" s="77">
        <f t="shared" ref="L54" si="35">K54*1000/I54</f>
        <v>373.38829976733172</v>
      </c>
      <c r="M54" s="81"/>
      <c r="N54" s="76">
        <f>SUM(N39:N53)</f>
        <v>237961.96687090793</v>
      </c>
      <c r="O54" s="79">
        <f t="shared" ref="O54" si="36">N54*1000/I54</f>
        <v>161.98269018031141</v>
      </c>
      <c r="P54" s="82"/>
      <c r="Q54" s="76">
        <f>SUM(Q39:Q53)</f>
        <v>310567.10200868873</v>
      </c>
      <c r="R54" s="77">
        <f t="shared" ref="R54" si="37">Q54*1000/I54</f>
        <v>211.40560958702022</v>
      </c>
      <c r="S54" s="10"/>
      <c r="T54" s="86"/>
      <c r="U54" s="86"/>
      <c r="V54" s="86"/>
      <c r="W54" s="210" t="s">
        <v>109</v>
      </c>
      <c r="X54" s="211"/>
      <c r="Y54" s="212"/>
      <c r="Z54" s="73">
        <f t="shared" ref="Z54" si="38">N54/K54</f>
        <v>0.43381833410754217</v>
      </c>
      <c r="AA54" s="86"/>
      <c r="AB54" s="86"/>
      <c r="AC54" s="86"/>
      <c r="AD54" s="87">
        <f t="shared" ref="AD54" si="39">Q54/K54</f>
        <v>0.56618166589245766</v>
      </c>
    </row>
    <row r="55" spans="1:31" s="116" customFormat="1" x14ac:dyDescent="0.3">
      <c r="A55" s="134"/>
      <c r="B55" s="117"/>
      <c r="C55" s="7"/>
      <c r="D55" s="118"/>
      <c r="E55" s="119"/>
      <c r="F55" s="119"/>
      <c r="G55" s="119"/>
      <c r="H55" s="119"/>
      <c r="I55" s="119"/>
      <c r="J55" s="89"/>
      <c r="K55" s="120"/>
      <c r="L55" s="121"/>
      <c r="M55" s="81"/>
      <c r="N55" s="120"/>
      <c r="O55" s="122"/>
      <c r="P55" s="82"/>
      <c r="Q55" s="120"/>
      <c r="R55" s="121"/>
      <c r="S55" s="10"/>
      <c r="T55" s="86"/>
      <c r="U55" s="86"/>
      <c r="V55" s="86"/>
      <c r="W55" s="86"/>
      <c r="X55" s="86"/>
      <c r="Y55" s="86"/>
      <c r="Z55" s="73"/>
      <c r="AA55" s="86"/>
      <c r="AB55" s="86"/>
      <c r="AC55" s="86"/>
      <c r="AD55" s="87"/>
    </row>
    <row r="56" spans="1:31" s="116" customFormat="1" ht="16.8" thickBot="1" x14ac:dyDescent="0.35">
      <c r="A56" s="134"/>
      <c r="B56" s="117"/>
      <c r="C56" s="7"/>
      <c r="D56" s="123"/>
      <c r="E56" s="124"/>
      <c r="F56" s="124"/>
      <c r="G56" s="124"/>
      <c r="H56" s="124"/>
      <c r="I56" s="124"/>
      <c r="J56" s="133"/>
      <c r="K56" s="126"/>
      <c r="L56" s="127"/>
      <c r="M56" s="136"/>
      <c r="N56" s="126"/>
      <c r="O56" s="128"/>
      <c r="P56" s="129"/>
      <c r="Q56" s="126"/>
      <c r="R56" s="127"/>
      <c r="S56" s="15"/>
      <c r="T56" s="130"/>
      <c r="U56" s="130"/>
      <c r="V56" s="130"/>
      <c r="W56" s="130"/>
      <c r="X56" s="130"/>
      <c r="Y56" s="130"/>
      <c r="Z56" s="131"/>
      <c r="AA56" s="130"/>
      <c r="AB56" s="130"/>
      <c r="AC56" s="130"/>
      <c r="AD56" s="132"/>
    </row>
    <row r="57" spans="1:31" s="116" customFormat="1" ht="17.25" customHeight="1" thickBot="1" x14ac:dyDescent="0.35">
      <c r="A57" s="134"/>
      <c r="B57" s="117"/>
      <c r="C57" s="13"/>
      <c r="D57" s="223" t="s">
        <v>158</v>
      </c>
      <c r="E57" s="224"/>
      <c r="F57" s="224"/>
      <c r="G57" s="224"/>
      <c r="H57" s="224"/>
      <c r="I57" s="224"/>
      <c r="J57" s="224"/>
      <c r="K57" s="224"/>
      <c r="L57" s="224"/>
      <c r="M57" s="224"/>
      <c r="N57" s="224"/>
      <c r="O57" s="224"/>
      <c r="P57" s="224"/>
      <c r="Q57" s="224"/>
      <c r="R57" s="224"/>
      <c r="S57" s="224"/>
      <c r="T57" s="224"/>
      <c r="U57" s="224"/>
      <c r="V57" s="224"/>
      <c r="W57" s="224"/>
      <c r="X57" s="224"/>
      <c r="Y57" s="224"/>
      <c r="Z57" s="224"/>
      <c r="AA57" s="224"/>
      <c r="AB57" s="224"/>
      <c r="AC57" s="224"/>
      <c r="AD57" s="225"/>
    </row>
    <row r="58" spans="1:31" s="25" customFormat="1" ht="20.100000000000001" customHeight="1" x14ac:dyDescent="0.3">
      <c r="A58" s="22"/>
      <c r="B58" s="23">
        <v>8</v>
      </c>
      <c r="C58" s="6">
        <v>5</v>
      </c>
      <c r="D58" s="24" t="s">
        <v>80</v>
      </c>
      <c r="E58" s="41">
        <v>11163</v>
      </c>
      <c r="F58" s="41">
        <v>4074</v>
      </c>
      <c r="G58" s="41">
        <v>0</v>
      </c>
      <c r="H58" s="41">
        <v>31465</v>
      </c>
      <c r="I58" s="41">
        <v>31465</v>
      </c>
      <c r="J58" s="26"/>
      <c r="K58" s="62">
        <v>12908.36</v>
      </c>
      <c r="L58" s="42">
        <f t="shared" ref="L58:L71" si="40">K58*1000/I58</f>
        <v>410.2450341649452</v>
      </c>
      <c r="M58" s="26"/>
      <c r="N58" s="62">
        <v>4955.67</v>
      </c>
      <c r="O58" s="42">
        <f t="shared" ref="O58:O70" si="41">N58*1000/I58</f>
        <v>157.49785475925631</v>
      </c>
      <c r="P58" s="26"/>
      <c r="Q58" s="62">
        <v>7952.6900000000005</v>
      </c>
      <c r="R58" s="42">
        <f t="shared" ref="R58:R70" si="42">Q58*1000/I58</f>
        <v>252.74717940568888</v>
      </c>
      <c r="S58" s="26">
        <v>1</v>
      </c>
      <c r="T58" s="64">
        <v>3.4984169648100055E-2</v>
      </c>
      <c r="U58" s="64">
        <v>0</v>
      </c>
      <c r="V58" s="64">
        <v>0.11440027281881157</v>
      </c>
      <c r="W58" s="64">
        <v>0.61320870840875197</v>
      </c>
      <c r="X58" s="64">
        <v>0.22908305032417411</v>
      </c>
      <c r="Y58" s="64">
        <v>8.3237988001622389E-3</v>
      </c>
      <c r="Z58" s="32">
        <f t="shared" ref="Z58:Z70" si="43">N58/K58</f>
        <v>0.38391166654788056</v>
      </c>
      <c r="AA58" s="64">
        <v>0</v>
      </c>
      <c r="AB58" s="64">
        <v>1.4623982576964525E-3</v>
      </c>
      <c r="AC58" s="64">
        <v>0.99853760174230355</v>
      </c>
      <c r="AD58" s="66">
        <f t="shared" ref="AD58:AD70" si="44">Q58/K58</f>
        <v>0.61608833345211944</v>
      </c>
      <c r="AE58" s="56"/>
    </row>
    <row r="59" spans="1:31" s="25" customFormat="1" ht="20.100000000000001" customHeight="1" x14ac:dyDescent="0.3">
      <c r="A59" s="22"/>
      <c r="B59" s="23">
        <v>41</v>
      </c>
      <c r="C59" s="6">
        <v>5</v>
      </c>
      <c r="D59" s="24" t="s">
        <v>125</v>
      </c>
      <c r="E59" s="41">
        <v>6356</v>
      </c>
      <c r="F59" s="41">
        <v>3274</v>
      </c>
      <c r="G59" s="41">
        <v>0</v>
      </c>
      <c r="H59" s="41">
        <v>21341</v>
      </c>
      <c r="I59" s="41">
        <v>21341</v>
      </c>
      <c r="J59" s="26"/>
      <c r="K59" s="62">
        <v>8796.9699999999993</v>
      </c>
      <c r="L59" s="42">
        <f t="shared" si="40"/>
        <v>412.20983084204113</v>
      </c>
      <c r="M59" s="26"/>
      <c r="N59" s="62">
        <v>3269.12</v>
      </c>
      <c r="O59" s="42">
        <f t="shared" si="41"/>
        <v>153.18494915889602</v>
      </c>
      <c r="P59" s="26"/>
      <c r="Q59" s="62">
        <v>5527.85</v>
      </c>
      <c r="R59" s="42">
        <f t="shared" si="42"/>
        <v>259.02488168314511</v>
      </c>
      <c r="S59" s="26">
        <v>3</v>
      </c>
      <c r="T59" s="64">
        <v>3.5969924628034458E-2</v>
      </c>
      <c r="U59" s="64">
        <v>0</v>
      </c>
      <c r="V59" s="64">
        <v>0.23448206245105715</v>
      </c>
      <c r="W59" s="64">
        <v>0.35016762920908379</v>
      </c>
      <c r="X59" s="64">
        <v>0.35820954874706346</v>
      </c>
      <c r="Y59" s="64">
        <v>2.1170834964761159E-2</v>
      </c>
      <c r="Z59" s="32">
        <f t="shared" si="43"/>
        <v>0.37161886422256757</v>
      </c>
      <c r="AA59" s="64">
        <v>0</v>
      </c>
      <c r="AB59" s="64">
        <v>0</v>
      </c>
      <c r="AC59" s="64">
        <v>1</v>
      </c>
      <c r="AD59" s="66">
        <f t="shared" si="44"/>
        <v>0.6283811357774326</v>
      </c>
      <c r="AE59" s="56"/>
    </row>
    <row r="60" spans="1:31" s="25" customFormat="1" ht="20.100000000000001" customHeight="1" x14ac:dyDescent="0.3">
      <c r="A60" s="22"/>
      <c r="B60" s="23">
        <v>56</v>
      </c>
      <c r="C60" s="6">
        <v>5</v>
      </c>
      <c r="D60" s="24" t="s">
        <v>66</v>
      </c>
      <c r="E60" s="41">
        <v>12004</v>
      </c>
      <c r="F60" s="41">
        <v>1864</v>
      </c>
      <c r="G60" s="41">
        <v>53</v>
      </c>
      <c r="H60" s="41">
        <v>32456</v>
      </c>
      <c r="I60" s="41">
        <v>32478</v>
      </c>
      <c r="J60" s="26"/>
      <c r="K60" s="62">
        <v>14510.21</v>
      </c>
      <c r="L60" s="42">
        <f t="shared" si="40"/>
        <v>446.77042921362153</v>
      </c>
      <c r="M60" s="26"/>
      <c r="N60" s="62">
        <v>9310.7199999999993</v>
      </c>
      <c r="O60" s="42">
        <f t="shared" si="41"/>
        <v>286.67775109304762</v>
      </c>
      <c r="P60" s="26"/>
      <c r="Q60" s="62">
        <v>5199.4900000000007</v>
      </c>
      <c r="R60" s="42">
        <f t="shared" si="42"/>
        <v>160.09267812057396</v>
      </c>
      <c r="S60" s="26"/>
      <c r="T60" s="64">
        <v>1.9206892700027497E-2</v>
      </c>
      <c r="U60" s="64">
        <v>1.6969686554852903E-4</v>
      </c>
      <c r="V60" s="64">
        <v>0.13783144590321694</v>
      </c>
      <c r="W60" s="64">
        <v>0.36806498315919717</v>
      </c>
      <c r="X60" s="64">
        <v>0.46614332726147928</v>
      </c>
      <c r="Y60" s="64">
        <v>8.5836541105306571E-3</v>
      </c>
      <c r="Z60" s="32">
        <f t="shared" si="43"/>
        <v>0.64166679875756449</v>
      </c>
      <c r="AA60" s="64">
        <v>0</v>
      </c>
      <c r="AB60" s="64">
        <v>2.7329603480341341E-3</v>
      </c>
      <c r="AC60" s="64">
        <v>0.99726703965196584</v>
      </c>
      <c r="AD60" s="66">
        <f t="shared" si="44"/>
        <v>0.35833320124243556</v>
      </c>
      <c r="AE60" s="56"/>
    </row>
    <row r="61" spans="1:31" s="25" customFormat="1" ht="20.100000000000001" customHeight="1" x14ac:dyDescent="0.3">
      <c r="A61" s="22"/>
      <c r="B61" s="23">
        <v>67</v>
      </c>
      <c r="C61" s="6">
        <v>5</v>
      </c>
      <c r="D61" s="24" t="s">
        <v>30</v>
      </c>
      <c r="E61" s="41">
        <v>8491</v>
      </c>
      <c r="F61" s="41">
        <v>2792</v>
      </c>
      <c r="G61" s="41">
        <v>0</v>
      </c>
      <c r="H61" s="41">
        <v>21346</v>
      </c>
      <c r="I61" s="41">
        <v>21346</v>
      </c>
      <c r="J61" s="26"/>
      <c r="K61" s="62">
        <v>7100.88</v>
      </c>
      <c r="L61" s="42">
        <f t="shared" si="40"/>
        <v>332.65623536025487</v>
      </c>
      <c r="M61" s="26"/>
      <c r="N61" s="62">
        <v>2708.47</v>
      </c>
      <c r="O61" s="42">
        <f t="shared" si="41"/>
        <v>126.88419375995502</v>
      </c>
      <c r="P61" s="26"/>
      <c r="Q61" s="62">
        <v>4392.41</v>
      </c>
      <c r="R61" s="42">
        <f t="shared" si="42"/>
        <v>205.77204160029981</v>
      </c>
      <c r="S61" s="26">
        <v>1</v>
      </c>
      <c r="T61" s="64">
        <v>4.3426731697231283E-2</v>
      </c>
      <c r="U61" s="64">
        <v>0</v>
      </c>
      <c r="V61" s="64">
        <v>0.18145299744874413</v>
      </c>
      <c r="W61" s="64">
        <v>0.48783630610639955</v>
      </c>
      <c r="X61" s="64">
        <v>0.27287361499296653</v>
      </c>
      <c r="Y61" s="64">
        <v>1.4410349754658536E-2</v>
      </c>
      <c r="Z61" s="32">
        <f t="shared" si="43"/>
        <v>0.38142737238201457</v>
      </c>
      <c r="AA61" s="64">
        <v>0</v>
      </c>
      <c r="AB61" s="64">
        <v>2.731985402091335E-4</v>
      </c>
      <c r="AC61" s="64">
        <v>0.99972680145979087</v>
      </c>
      <c r="AD61" s="66">
        <f t="shared" si="44"/>
        <v>0.61857262761798537</v>
      </c>
      <c r="AE61" s="56"/>
    </row>
    <row r="62" spans="1:31" s="25" customFormat="1" ht="20.100000000000001" customHeight="1" x14ac:dyDescent="0.3">
      <c r="A62" s="22"/>
      <c r="B62" s="23">
        <v>157</v>
      </c>
      <c r="C62" s="6">
        <v>5</v>
      </c>
      <c r="D62" s="24" t="s">
        <v>147</v>
      </c>
      <c r="E62" s="41">
        <v>2695</v>
      </c>
      <c r="F62" s="41">
        <v>869</v>
      </c>
      <c r="G62" s="41">
        <v>1</v>
      </c>
      <c r="H62" s="41">
        <v>7688</v>
      </c>
      <c r="I62" s="41">
        <v>7688</v>
      </c>
      <c r="J62" s="26"/>
      <c r="K62" s="62">
        <v>2677.11</v>
      </c>
      <c r="L62" s="42">
        <f t="shared" si="40"/>
        <v>348.21930280957338</v>
      </c>
      <c r="M62" s="26"/>
      <c r="N62" s="62">
        <v>639.39</v>
      </c>
      <c r="O62" s="42">
        <f t="shared" si="41"/>
        <v>83.167273673257029</v>
      </c>
      <c r="P62" s="26"/>
      <c r="Q62" s="62">
        <v>2037.72</v>
      </c>
      <c r="R62" s="42">
        <f t="shared" si="42"/>
        <v>265.05202913631632</v>
      </c>
      <c r="S62" s="26">
        <v>3</v>
      </c>
      <c r="T62" s="64">
        <v>6.6250645146154932E-2</v>
      </c>
      <c r="U62" s="64">
        <v>0</v>
      </c>
      <c r="V62" s="64">
        <v>0.16730008289150597</v>
      </c>
      <c r="W62" s="64">
        <v>0.69721140462002851</v>
      </c>
      <c r="X62" s="64">
        <v>6.9237867342310647E-2</v>
      </c>
      <c r="Y62" s="64">
        <v>0</v>
      </c>
      <c r="Z62" s="32">
        <f t="shared" si="43"/>
        <v>0.23883590887188047</v>
      </c>
      <c r="AA62" s="64">
        <v>0</v>
      </c>
      <c r="AB62" s="64">
        <v>0</v>
      </c>
      <c r="AC62" s="64">
        <v>1</v>
      </c>
      <c r="AD62" s="66">
        <f t="shared" si="44"/>
        <v>0.76116409112811945</v>
      </c>
      <c r="AE62" s="56"/>
    </row>
    <row r="63" spans="1:31" s="25" customFormat="1" ht="20.100000000000001" customHeight="1" x14ac:dyDescent="0.3">
      <c r="A63" s="22"/>
      <c r="B63" s="23">
        <v>214</v>
      </c>
      <c r="C63" s="6">
        <v>5</v>
      </c>
      <c r="D63" s="24" t="s">
        <v>35</v>
      </c>
      <c r="E63" s="41">
        <v>16760</v>
      </c>
      <c r="F63" s="41">
        <v>3712</v>
      </c>
      <c r="G63" s="41">
        <v>0</v>
      </c>
      <c r="H63" s="41">
        <v>46589</v>
      </c>
      <c r="I63" s="41">
        <v>46589</v>
      </c>
      <c r="J63" s="26"/>
      <c r="K63" s="62">
        <v>21115.95</v>
      </c>
      <c r="L63" s="42">
        <f t="shared" si="40"/>
        <v>453.23896198673509</v>
      </c>
      <c r="M63" s="26"/>
      <c r="N63" s="62">
        <v>5795.96</v>
      </c>
      <c r="O63" s="42">
        <f t="shared" si="41"/>
        <v>124.40619030243191</v>
      </c>
      <c r="P63" s="26"/>
      <c r="Q63" s="62">
        <v>15319.99</v>
      </c>
      <c r="R63" s="42">
        <f t="shared" si="42"/>
        <v>328.83277168430317</v>
      </c>
      <c r="S63" s="26">
        <v>1</v>
      </c>
      <c r="T63" s="64">
        <v>4.4291195936479892E-2</v>
      </c>
      <c r="U63" s="64">
        <v>0</v>
      </c>
      <c r="V63" s="64">
        <v>0.13050469637471618</v>
      </c>
      <c r="W63" s="64">
        <v>0.58601163569106762</v>
      </c>
      <c r="X63" s="64">
        <v>0.22786561673993611</v>
      </c>
      <c r="Y63" s="64">
        <v>1.1326855257800262E-2</v>
      </c>
      <c r="Z63" s="32">
        <f t="shared" si="43"/>
        <v>0.2744825593923077</v>
      </c>
      <c r="AA63" s="64">
        <v>0</v>
      </c>
      <c r="AB63" s="64">
        <v>0</v>
      </c>
      <c r="AC63" s="64">
        <v>1</v>
      </c>
      <c r="AD63" s="66">
        <f t="shared" si="44"/>
        <v>0.7255174406076923</v>
      </c>
      <c r="AE63" s="56"/>
    </row>
    <row r="64" spans="1:31" s="25" customFormat="1" ht="20.100000000000001" customHeight="1" x14ac:dyDescent="0.3">
      <c r="A64" s="22"/>
      <c r="B64" s="23">
        <v>224</v>
      </c>
      <c r="C64" s="6">
        <v>5</v>
      </c>
      <c r="D64" s="24" t="s">
        <v>127</v>
      </c>
      <c r="E64" s="41">
        <v>1505</v>
      </c>
      <c r="F64" s="41">
        <v>444</v>
      </c>
      <c r="G64" s="41">
        <v>0</v>
      </c>
      <c r="H64" s="41">
        <v>4222</v>
      </c>
      <c r="I64" s="41">
        <v>4222</v>
      </c>
      <c r="J64" s="26"/>
      <c r="K64" s="62">
        <v>1349.32</v>
      </c>
      <c r="L64" s="42">
        <f t="shared" si="40"/>
        <v>319.59261013737563</v>
      </c>
      <c r="M64" s="26"/>
      <c r="N64" s="62">
        <v>495.99</v>
      </c>
      <c r="O64" s="42">
        <f t="shared" si="41"/>
        <v>117.47749881572715</v>
      </c>
      <c r="P64" s="26"/>
      <c r="Q64" s="62">
        <v>853.33</v>
      </c>
      <c r="R64" s="42">
        <f t="shared" si="42"/>
        <v>202.1151113216485</v>
      </c>
      <c r="S64" s="26"/>
      <c r="T64" s="64">
        <v>4.68961067763463E-2</v>
      </c>
      <c r="U64" s="64">
        <v>0</v>
      </c>
      <c r="V64" s="64">
        <v>0.34012782515776524</v>
      </c>
      <c r="W64" s="64">
        <v>0.47416278554003105</v>
      </c>
      <c r="X64" s="64">
        <v>0.13881328252585737</v>
      </c>
      <c r="Y64" s="64">
        <v>0</v>
      </c>
      <c r="Z64" s="32">
        <f t="shared" si="43"/>
        <v>0.36758515400349806</v>
      </c>
      <c r="AA64" s="64">
        <v>0</v>
      </c>
      <c r="AB64" s="64">
        <v>0</v>
      </c>
      <c r="AC64" s="64">
        <v>1</v>
      </c>
      <c r="AD64" s="66">
        <f t="shared" si="44"/>
        <v>0.632414845996502</v>
      </c>
      <c r="AE64" s="56"/>
    </row>
    <row r="65" spans="1:31" s="25" customFormat="1" ht="20.100000000000001" customHeight="1" x14ac:dyDescent="0.3">
      <c r="A65" s="22"/>
      <c r="B65" s="23">
        <v>233</v>
      </c>
      <c r="C65" s="6">
        <v>5</v>
      </c>
      <c r="D65" s="24" t="s">
        <v>78</v>
      </c>
      <c r="E65" s="41">
        <v>14250</v>
      </c>
      <c r="F65" s="41">
        <v>3741</v>
      </c>
      <c r="G65" s="41">
        <v>0</v>
      </c>
      <c r="H65" s="41">
        <v>41379</v>
      </c>
      <c r="I65" s="41">
        <v>41379</v>
      </c>
      <c r="J65" s="26"/>
      <c r="K65" s="62">
        <v>19644.219834893411</v>
      </c>
      <c r="L65" s="42">
        <f t="shared" si="40"/>
        <v>474.73887321813987</v>
      </c>
      <c r="M65" s="26"/>
      <c r="N65" s="62">
        <v>8467.9673596594002</v>
      </c>
      <c r="O65" s="42">
        <f t="shared" si="41"/>
        <v>204.64407935569733</v>
      </c>
      <c r="P65" s="26">
        <v>5</v>
      </c>
      <c r="Q65" s="62">
        <v>11176.252475234012</v>
      </c>
      <c r="R65" s="42">
        <f t="shared" si="42"/>
        <v>270.0947938624426</v>
      </c>
      <c r="S65" s="26">
        <v>1</v>
      </c>
      <c r="T65" s="64">
        <v>2.6924997501309528E-2</v>
      </c>
      <c r="U65" s="64">
        <v>0</v>
      </c>
      <c r="V65" s="64">
        <v>6.2710444838247364E-2</v>
      </c>
      <c r="W65" s="64">
        <v>0.38462122746432054</v>
      </c>
      <c r="X65" s="64">
        <v>0.5190262518721116</v>
      </c>
      <c r="Y65" s="64">
        <v>6.7170783240109036E-3</v>
      </c>
      <c r="Z65" s="32">
        <f t="shared" si="43"/>
        <v>0.43106661556586817</v>
      </c>
      <c r="AA65" s="64">
        <v>0</v>
      </c>
      <c r="AB65" s="64">
        <v>2.675315367674167E-4</v>
      </c>
      <c r="AC65" s="64">
        <v>0.9997324684632326</v>
      </c>
      <c r="AD65" s="66">
        <f t="shared" si="44"/>
        <v>0.56893338443413188</v>
      </c>
      <c r="AE65" s="56"/>
    </row>
    <row r="66" spans="1:31" s="25" customFormat="1" ht="20.100000000000001" customHeight="1" x14ac:dyDescent="0.3">
      <c r="A66" s="22"/>
      <c r="B66" s="23">
        <v>524</v>
      </c>
      <c r="C66" s="6">
        <v>5</v>
      </c>
      <c r="D66" s="24" t="s">
        <v>130</v>
      </c>
      <c r="E66" s="41">
        <v>3812</v>
      </c>
      <c r="F66" s="41">
        <v>582</v>
      </c>
      <c r="G66" s="41">
        <v>127</v>
      </c>
      <c r="H66" s="41">
        <v>8795</v>
      </c>
      <c r="I66" s="41">
        <v>8848</v>
      </c>
      <c r="J66" s="26"/>
      <c r="K66" s="62">
        <v>3859.62</v>
      </c>
      <c r="L66" s="42">
        <f t="shared" si="40"/>
        <v>436.21383363471972</v>
      </c>
      <c r="M66" s="26"/>
      <c r="N66" s="62">
        <v>1025.79</v>
      </c>
      <c r="O66" s="42">
        <f t="shared" si="41"/>
        <v>115.93467450271248</v>
      </c>
      <c r="P66" s="26"/>
      <c r="Q66" s="62">
        <v>2833.83</v>
      </c>
      <c r="R66" s="42">
        <f t="shared" si="42"/>
        <v>320.27915913200724</v>
      </c>
      <c r="S66" s="26">
        <v>1</v>
      </c>
      <c r="T66" s="64">
        <v>4.7241638152058417E-2</v>
      </c>
      <c r="U66" s="64">
        <v>0</v>
      </c>
      <c r="V66" s="64">
        <v>0.19426978231411887</v>
      </c>
      <c r="W66" s="64">
        <v>0.65319412355355388</v>
      </c>
      <c r="X66" s="64">
        <v>0.10529445598026888</v>
      </c>
      <c r="Y66" s="64">
        <v>0</v>
      </c>
      <c r="Z66" s="32">
        <f t="shared" si="43"/>
        <v>0.26577486902855724</v>
      </c>
      <c r="AA66" s="64">
        <v>0</v>
      </c>
      <c r="AB66" s="64">
        <v>8.186800196200902E-3</v>
      </c>
      <c r="AC66" s="64">
        <v>0.99181319980379912</v>
      </c>
      <c r="AD66" s="66">
        <f t="shared" si="44"/>
        <v>0.73422513097144282</v>
      </c>
      <c r="AE66" s="56"/>
    </row>
    <row r="67" spans="1:31" s="25" customFormat="1" ht="20.100000000000001" customHeight="1" x14ac:dyDescent="0.3">
      <c r="A67" s="22"/>
      <c r="B67" s="23">
        <v>565</v>
      </c>
      <c r="C67" s="6">
        <v>5</v>
      </c>
      <c r="D67" s="24" t="s">
        <v>72</v>
      </c>
      <c r="E67" s="41">
        <v>3246</v>
      </c>
      <c r="F67" s="41">
        <v>576</v>
      </c>
      <c r="G67" s="41">
        <v>0</v>
      </c>
      <c r="H67" s="41">
        <v>8223</v>
      </c>
      <c r="I67" s="41">
        <v>8223</v>
      </c>
      <c r="J67" s="26"/>
      <c r="K67" s="62">
        <v>3956.75</v>
      </c>
      <c r="L67" s="42">
        <f t="shared" si="40"/>
        <v>481.18083424540924</v>
      </c>
      <c r="M67" s="26"/>
      <c r="N67" s="62">
        <v>1406.83</v>
      </c>
      <c r="O67" s="42">
        <f t="shared" si="41"/>
        <v>171.08476225221938</v>
      </c>
      <c r="P67" s="26"/>
      <c r="Q67" s="62">
        <v>2549.92</v>
      </c>
      <c r="R67" s="42">
        <f t="shared" si="42"/>
        <v>310.09607199318981</v>
      </c>
      <c r="S67" s="26"/>
      <c r="T67" s="64">
        <v>3.2207160779909448E-2</v>
      </c>
      <c r="U67" s="64">
        <v>0</v>
      </c>
      <c r="V67" s="64">
        <v>9.411229501787707E-3</v>
      </c>
      <c r="W67" s="64">
        <v>0.83161433861944944</v>
      </c>
      <c r="X67" s="64">
        <v>0.12676727109885347</v>
      </c>
      <c r="Y67" s="64">
        <v>0</v>
      </c>
      <c r="Z67" s="32">
        <f t="shared" si="43"/>
        <v>0.35555190497251532</v>
      </c>
      <c r="AA67" s="64">
        <v>0</v>
      </c>
      <c r="AB67" s="64">
        <v>7.0747317562903931E-3</v>
      </c>
      <c r="AC67" s="64">
        <v>0.99292526824370964</v>
      </c>
      <c r="AD67" s="66">
        <f t="shared" si="44"/>
        <v>0.64444809502748468</v>
      </c>
      <c r="AE67" s="56"/>
    </row>
    <row r="68" spans="1:31" ht="20.100000000000001" customHeight="1" x14ac:dyDescent="0.3">
      <c r="A68" s="22"/>
      <c r="B68" s="23">
        <v>613</v>
      </c>
      <c r="C68" s="6">
        <v>5</v>
      </c>
      <c r="D68" s="24" t="s">
        <v>150</v>
      </c>
      <c r="E68" s="41">
        <v>746</v>
      </c>
      <c r="F68" s="41">
        <v>306</v>
      </c>
      <c r="G68" s="41">
        <v>0</v>
      </c>
      <c r="H68" s="41">
        <v>2114</v>
      </c>
      <c r="I68" s="41">
        <v>2114</v>
      </c>
      <c r="J68" s="26"/>
      <c r="K68" s="62">
        <v>691.15</v>
      </c>
      <c r="L68" s="42">
        <f t="shared" si="40"/>
        <v>326.93945127719962</v>
      </c>
      <c r="M68" s="26"/>
      <c r="N68" s="62">
        <v>133.68</v>
      </c>
      <c r="O68" s="42">
        <f t="shared" si="41"/>
        <v>63.235572374645223</v>
      </c>
      <c r="P68" s="26"/>
      <c r="Q68" s="62">
        <v>557.47</v>
      </c>
      <c r="R68" s="42">
        <f t="shared" si="42"/>
        <v>263.70387890255438</v>
      </c>
      <c r="S68" s="26">
        <v>3</v>
      </c>
      <c r="T68" s="64">
        <v>8.7148414123279477E-2</v>
      </c>
      <c r="U68" s="64">
        <v>0</v>
      </c>
      <c r="V68" s="64">
        <v>8.2286056253740286E-3</v>
      </c>
      <c r="W68" s="64">
        <v>0.90462298025134646</v>
      </c>
      <c r="X68" s="64">
        <v>0</v>
      </c>
      <c r="Y68" s="64">
        <v>0</v>
      </c>
      <c r="Z68" s="32">
        <f t="shared" si="43"/>
        <v>0.19341676915286118</v>
      </c>
      <c r="AA68" s="64">
        <v>0</v>
      </c>
      <c r="AB68" s="64">
        <v>0</v>
      </c>
      <c r="AC68" s="64">
        <v>1</v>
      </c>
      <c r="AD68" s="66">
        <f t="shared" si="44"/>
        <v>0.8065832308471389</v>
      </c>
      <c r="AE68" s="56"/>
    </row>
    <row r="69" spans="1:31" s="25" customFormat="1" ht="20.100000000000001" customHeight="1" x14ac:dyDescent="0.3">
      <c r="A69" s="22"/>
      <c r="B69" s="23">
        <v>696</v>
      </c>
      <c r="C69" s="6">
        <v>5</v>
      </c>
      <c r="D69" s="24" t="s">
        <v>119</v>
      </c>
      <c r="E69" s="41">
        <v>2295</v>
      </c>
      <c r="F69" s="41">
        <v>200</v>
      </c>
      <c r="G69" s="41">
        <v>0</v>
      </c>
      <c r="H69" s="41">
        <v>5742</v>
      </c>
      <c r="I69" s="41">
        <v>5742</v>
      </c>
      <c r="J69" s="26"/>
      <c r="K69" s="62">
        <v>2166.7399999999998</v>
      </c>
      <c r="L69" s="42">
        <f t="shared" si="40"/>
        <v>377.3493556252177</v>
      </c>
      <c r="M69" s="26"/>
      <c r="N69" s="62">
        <v>489.18</v>
      </c>
      <c r="O69" s="42">
        <f t="shared" si="41"/>
        <v>85.193312434691748</v>
      </c>
      <c r="P69" s="26"/>
      <c r="Q69" s="62">
        <v>1677.56</v>
      </c>
      <c r="R69" s="42">
        <f t="shared" si="42"/>
        <v>292.15604319052596</v>
      </c>
      <c r="S69" s="26"/>
      <c r="T69" s="64">
        <v>6.4679668015863279E-2</v>
      </c>
      <c r="U69" s="64">
        <v>0</v>
      </c>
      <c r="V69" s="64">
        <v>4.3133406925875958E-2</v>
      </c>
      <c r="W69" s="64">
        <v>0.60548264442536492</v>
      </c>
      <c r="X69" s="64">
        <v>0.28670428063289588</v>
      </c>
      <c r="Y69" s="64">
        <v>0</v>
      </c>
      <c r="Z69" s="32">
        <f t="shared" si="43"/>
        <v>0.22576774324561324</v>
      </c>
      <c r="AA69" s="64">
        <v>0</v>
      </c>
      <c r="AB69" s="64">
        <v>0</v>
      </c>
      <c r="AC69" s="64">
        <v>1</v>
      </c>
      <c r="AD69" s="66">
        <f t="shared" si="44"/>
        <v>0.77423225675438678</v>
      </c>
      <c r="AE69" s="56"/>
    </row>
    <row r="70" spans="1:31" s="25" customFormat="1" ht="20.100000000000001" customHeight="1" x14ac:dyDescent="0.3">
      <c r="A70" s="22"/>
      <c r="B70" s="23">
        <v>923</v>
      </c>
      <c r="C70" s="6">
        <v>5</v>
      </c>
      <c r="D70" s="24" t="s">
        <v>155</v>
      </c>
      <c r="E70" s="41">
        <v>486</v>
      </c>
      <c r="F70" s="41">
        <v>26</v>
      </c>
      <c r="G70" s="41">
        <v>18</v>
      </c>
      <c r="H70" s="41">
        <v>808</v>
      </c>
      <c r="I70" s="41">
        <v>816</v>
      </c>
      <c r="J70" s="26"/>
      <c r="K70" s="62">
        <v>259.38</v>
      </c>
      <c r="L70" s="42">
        <f t="shared" si="40"/>
        <v>317.86764705882354</v>
      </c>
      <c r="M70" s="26"/>
      <c r="N70" s="62">
        <v>46.4</v>
      </c>
      <c r="O70" s="42">
        <f t="shared" si="41"/>
        <v>56.862745098039213</v>
      </c>
      <c r="P70" s="26"/>
      <c r="Q70" s="62">
        <v>212.98</v>
      </c>
      <c r="R70" s="42">
        <f t="shared" si="42"/>
        <v>261.00490196078431</v>
      </c>
      <c r="S70" s="26">
        <v>3</v>
      </c>
      <c r="T70" s="64">
        <v>9.5905172413793108E-2</v>
      </c>
      <c r="U70" s="64">
        <v>0</v>
      </c>
      <c r="V70" s="64">
        <v>0</v>
      </c>
      <c r="W70" s="64">
        <v>0.90409482758620696</v>
      </c>
      <c r="X70" s="64">
        <v>0</v>
      </c>
      <c r="Y70" s="64">
        <v>0</v>
      </c>
      <c r="Z70" s="32">
        <f t="shared" si="43"/>
        <v>0.17888811781941552</v>
      </c>
      <c r="AA70" s="64">
        <v>0</v>
      </c>
      <c r="AB70" s="64">
        <v>0</v>
      </c>
      <c r="AC70" s="64">
        <v>1</v>
      </c>
      <c r="AD70" s="66">
        <f t="shared" si="44"/>
        <v>0.8211118821805844</v>
      </c>
      <c r="AE70" s="56"/>
    </row>
    <row r="71" spans="1:31" s="116" customFormat="1" x14ac:dyDescent="0.3">
      <c r="A71" s="134"/>
      <c r="B71" s="117"/>
      <c r="C71" s="7"/>
      <c r="D71" s="88" t="s">
        <v>101</v>
      </c>
      <c r="E71" s="76">
        <f>SUM(E58:E70)</f>
        <v>83809</v>
      </c>
      <c r="F71" s="76">
        <f>SUM(F58:F70)</f>
        <v>22460</v>
      </c>
      <c r="G71" s="76">
        <f>SUM(G58:G70)</f>
        <v>199</v>
      </c>
      <c r="H71" s="76">
        <f>SUM(H58:H70)</f>
        <v>232168</v>
      </c>
      <c r="I71" s="76">
        <f>SUM(I58:I70)</f>
        <v>232251</v>
      </c>
      <c r="J71" s="76"/>
      <c r="K71" s="76">
        <f>SUM(K58:K70)</f>
        <v>99036.659834893406</v>
      </c>
      <c r="L71" s="77">
        <f t="shared" si="40"/>
        <v>426.42081125546673</v>
      </c>
      <c r="M71" s="78"/>
      <c r="N71" s="75">
        <f>SUM(N58:N70)</f>
        <v>38745.167359659405</v>
      </c>
      <c r="O71" s="79">
        <f t="shared" ref="O71" si="45">N71*1000/I71</f>
        <v>166.82454482288301</v>
      </c>
      <c r="P71" s="80"/>
      <c r="Q71" s="75">
        <f>SUM(Q58:Q70)</f>
        <v>60291.492475234016</v>
      </c>
      <c r="R71" s="77">
        <f t="shared" ref="R71" si="46">Q71*1000/I71</f>
        <v>259.59626643258377</v>
      </c>
      <c r="S71" s="10"/>
      <c r="T71" s="86"/>
      <c r="U71" s="86"/>
      <c r="V71" s="86"/>
      <c r="W71" s="210" t="s">
        <v>109</v>
      </c>
      <c r="X71" s="211"/>
      <c r="Y71" s="212"/>
      <c r="Z71" s="73">
        <f t="shared" ref="Z71" si="47">N71/K71</f>
        <v>0.39122045739681127</v>
      </c>
      <c r="AA71" s="86"/>
      <c r="AB71" s="86"/>
      <c r="AC71" s="86"/>
      <c r="AD71" s="87">
        <f t="shared" ref="AD71" si="48">Q71/K71</f>
        <v>0.60877954260318889</v>
      </c>
    </row>
    <row r="72" spans="1:31" s="116" customFormat="1" x14ac:dyDescent="0.3">
      <c r="A72" s="134"/>
      <c r="B72" s="117"/>
      <c r="C72" s="7"/>
      <c r="D72" s="118"/>
      <c r="E72" s="119"/>
      <c r="F72" s="119"/>
      <c r="G72" s="119"/>
      <c r="H72" s="119"/>
      <c r="I72" s="119"/>
      <c r="J72" s="89"/>
      <c r="K72" s="120"/>
      <c r="L72" s="121"/>
      <c r="M72" s="81"/>
      <c r="N72" s="120"/>
      <c r="O72" s="122"/>
      <c r="P72" s="82"/>
      <c r="Q72" s="120"/>
      <c r="R72" s="121"/>
      <c r="S72" s="10"/>
      <c r="T72" s="86"/>
      <c r="U72" s="86"/>
      <c r="V72" s="86"/>
      <c r="W72" s="86"/>
      <c r="X72" s="86"/>
      <c r="Y72" s="86"/>
      <c r="Z72" s="73"/>
      <c r="AA72" s="86"/>
      <c r="AB72" s="86"/>
      <c r="AC72" s="86"/>
      <c r="AD72" s="87"/>
    </row>
    <row r="73" spans="1:31" s="116" customFormat="1" ht="16.8" thickBot="1" x14ac:dyDescent="0.35">
      <c r="A73" s="134"/>
      <c r="B73" s="117"/>
      <c r="C73" s="7"/>
      <c r="D73" s="123"/>
      <c r="E73" s="124"/>
      <c r="F73" s="124"/>
      <c r="G73" s="124"/>
      <c r="H73" s="124"/>
      <c r="I73" s="124"/>
      <c r="J73" s="133"/>
      <c r="K73" s="126"/>
      <c r="L73" s="127"/>
      <c r="M73" s="136"/>
      <c r="N73" s="126"/>
      <c r="O73" s="128"/>
      <c r="P73" s="129"/>
      <c r="Q73" s="126"/>
      <c r="R73" s="127"/>
      <c r="S73" s="15"/>
      <c r="T73" s="130"/>
      <c r="U73" s="130"/>
      <c r="V73" s="130"/>
      <c r="W73" s="130"/>
      <c r="X73" s="130"/>
      <c r="Y73" s="130"/>
      <c r="Z73" s="131"/>
      <c r="AA73" s="130"/>
      <c r="AB73" s="130"/>
      <c r="AC73" s="130"/>
      <c r="AD73" s="132"/>
    </row>
    <row r="74" spans="1:31" s="116" customFormat="1" ht="17.25" customHeight="1" thickBot="1" x14ac:dyDescent="0.35">
      <c r="A74" s="134"/>
      <c r="B74" s="117"/>
      <c r="C74" s="13"/>
      <c r="D74" s="213" t="s">
        <v>104</v>
      </c>
      <c r="E74" s="214"/>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5"/>
    </row>
    <row r="75" spans="1:31" s="25" customFormat="1" ht="20.100000000000001" customHeight="1" x14ac:dyDescent="0.3">
      <c r="A75" s="22"/>
      <c r="B75" s="23">
        <v>414</v>
      </c>
      <c r="C75" s="6">
        <v>6</v>
      </c>
      <c r="D75" s="24" t="s">
        <v>54</v>
      </c>
      <c r="E75" s="41">
        <v>2775</v>
      </c>
      <c r="F75" s="41">
        <v>875</v>
      </c>
      <c r="G75" s="41">
        <v>0</v>
      </c>
      <c r="H75" s="41">
        <v>8000</v>
      </c>
      <c r="I75" s="41">
        <v>8000</v>
      </c>
      <c r="J75" s="26"/>
      <c r="K75" s="62">
        <v>2393.98</v>
      </c>
      <c r="L75" s="42">
        <f t="shared" ref="L75:L80" si="49">K75*1000/I75</f>
        <v>299.2475</v>
      </c>
      <c r="M75" s="26"/>
      <c r="N75" s="62">
        <v>444.2</v>
      </c>
      <c r="O75" s="42">
        <f t="shared" ref="O75:O80" si="50">N75*1000/I75</f>
        <v>55.524999999999999</v>
      </c>
      <c r="P75" s="26"/>
      <c r="Q75" s="62">
        <v>1949.78</v>
      </c>
      <c r="R75" s="42">
        <f t="shared" ref="R75:R80" si="51">Q75*1000/I75</f>
        <v>243.7225</v>
      </c>
      <c r="S75" s="26"/>
      <c r="T75" s="64">
        <v>9.9234579018460153E-2</v>
      </c>
      <c r="U75" s="64">
        <v>0</v>
      </c>
      <c r="V75" s="64">
        <v>5.785682125168843E-2</v>
      </c>
      <c r="W75" s="64">
        <v>0.84290859972985144</v>
      </c>
      <c r="X75" s="64">
        <v>0</v>
      </c>
      <c r="Y75" s="64">
        <v>0</v>
      </c>
      <c r="Z75" s="32">
        <f t="shared" ref="Z75:Z80" si="52">N75/K75</f>
        <v>0.18554875145155766</v>
      </c>
      <c r="AA75" s="64">
        <v>0</v>
      </c>
      <c r="AB75" s="64">
        <v>0</v>
      </c>
      <c r="AC75" s="64">
        <v>1</v>
      </c>
      <c r="AD75" s="66">
        <f t="shared" ref="AD75:AD80" si="53">Q75/K75</f>
        <v>0.81445124854844231</v>
      </c>
      <c r="AE75" s="56"/>
    </row>
    <row r="76" spans="1:31" s="25" customFormat="1" ht="20.100000000000001" customHeight="1" x14ac:dyDescent="0.3">
      <c r="A76" s="22"/>
      <c r="B76" s="23">
        <v>430</v>
      </c>
      <c r="C76" s="6">
        <v>6</v>
      </c>
      <c r="D76" s="24" t="s">
        <v>84</v>
      </c>
      <c r="E76" s="41">
        <v>12085</v>
      </c>
      <c r="F76" s="41">
        <v>5655</v>
      </c>
      <c r="G76" s="41">
        <v>0</v>
      </c>
      <c r="H76" s="41">
        <v>41788</v>
      </c>
      <c r="I76" s="41">
        <v>41788</v>
      </c>
      <c r="J76" s="26"/>
      <c r="K76" s="62">
        <v>20088.21</v>
      </c>
      <c r="L76" s="42">
        <f t="shared" si="49"/>
        <v>480.71719153824063</v>
      </c>
      <c r="M76" s="26"/>
      <c r="N76" s="62">
        <v>4157.25</v>
      </c>
      <c r="O76" s="42">
        <f t="shared" si="50"/>
        <v>99.484301713410545</v>
      </c>
      <c r="P76" s="26"/>
      <c r="Q76" s="62">
        <v>15930.960000000001</v>
      </c>
      <c r="R76" s="42">
        <f t="shared" si="51"/>
        <v>381.23288982483012</v>
      </c>
      <c r="S76" s="26"/>
      <c r="T76" s="64">
        <v>5.5385170485296772E-2</v>
      </c>
      <c r="U76" s="64">
        <v>0</v>
      </c>
      <c r="V76" s="64">
        <v>0.18581995309399243</v>
      </c>
      <c r="W76" s="64">
        <v>0.75879487642071075</v>
      </c>
      <c r="X76" s="64">
        <v>0</v>
      </c>
      <c r="Y76" s="64">
        <v>0</v>
      </c>
      <c r="Z76" s="32">
        <f t="shared" si="52"/>
        <v>0.20694974813584685</v>
      </c>
      <c r="AA76" s="64">
        <v>0</v>
      </c>
      <c r="AB76" s="64">
        <v>4.7712127831593329E-3</v>
      </c>
      <c r="AC76" s="64">
        <v>0.9952287872168406</v>
      </c>
      <c r="AD76" s="66">
        <f t="shared" si="53"/>
        <v>0.79305025186415323</v>
      </c>
      <c r="AE76" s="56"/>
    </row>
    <row r="77" spans="1:31" s="25" customFormat="1" ht="20.100000000000001" customHeight="1" x14ac:dyDescent="0.3">
      <c r="A77" s="22"/>
      <c r="B77" s="23">
        <v>562</v>
      </c>
      <c r="C77" s="6">
        <v>6</v>
      </c>
      <c r="D77" s="24" t="s">
        <v>154</v>
      </c>
      <c r="E77" s="41">
        <v>460</v>
      </c>
      <c r="F77" s="41">
        <v>0</v>
      </c>
      <c r="G77" s="41">
        <v>60</v>
      </c>
      <c r="H77" s="41">
        <v>1010</v>
      </c>
      <c r="I77" s="41">
        <v>1035</v>
      </c>
      <c r="J77" s="26"/>
      <c r="K77" s="62">
        <v>367.24</v>
      </c>
      <c r="L77" s="42">
        <f t="shared" si="49"/>
        <v>354.82125603864733</v>
      </c>
      <c r="M77" s="26"/>
      <c r="N77" s="62">
        <v>78.39</v>
      </c>
      <c r="O77" s="42">
        <f t="shared" si="50"/>
        <v>75.739130434782609</v>
      </c>
      <c r="P77" s="26"/>
      <c r="Q77" s="62">
        <v>288.85000000000002</v>
      </c>
      <c r="R77" s="42">
        <f t="shared" si="51"/>
        <v>279.08212560386471</v>
      </c>
      <c r="S77" s="26">
        <v>2</v>
      </c>
      <c r="T77" s="64">
        <v>7.1054981502742698E-2</v>
      </c>
      <c r="U77" s="64">
        <v>0</v>
      </c>
      <c r="V77" s="64">
        <v>0</v>
      </c>
      <c r="W77" s="64">
        <v>0.92894501849725719</v>
      </c>
      <c r="X77" s="64">
        <v>0</v>
      </c>
      <c r="Y77" s="64">
        <v>0</v>
      </c>
      <c r="Z77" s="32">
        <f t="shared" si="52"/>
        <v>0.21345713974512581</v>
      </c>
      <c r="AA77" s="64">
        <v>0</v>
      </c>
      <c r="AB77" s="64">
        <v>0</v>
      </c>
      <c r="AC77" s="64">
        <v>1</v>
      </c>
      <c r="AD77" s="66">
        <f t="shared" si="53"/>
        <v>0.78654286025487419</v>
      </c>
      <c r="AE77" s="56"/>
    </row>
    <row r="78" spans="1:31" s="25" customFormat="1" ht="20.100000000000001" customHeight="1" x14ac:dyDescent="0.3">
      <c r="A78" s="22"/>
      <c r="B78" s="23">
        <v>623</v>
      </c>
      <c r="C78" s="6">
        <v>6</v>
      </c>
      <c r="D78" s="24" t="s">
        <v>40</v>
      </c>
      <c r="E78" s="41">
        <v>2319</v>
      </c>
      <c r="F78" s="41">
        <v>209</v>
      </c>
      <c r="G78" s="41">
        <v>0</v>
      </c>
      <c r="H78" s="41">
        <v>4996</v>
      </c>
      <c r="I78" s="41">
        <v>4996</v>
      </c>
      <c r="J78" s="26"/>
      <c r="K78" s="62">
        <v>2178.85</v>
      </c>
      <c r="L78" s="42">
        <f t="shared" si="49"/>
        <v>436.11889511609286</v>
      </c>
      <c r="M78" s="26"/>
      <c r="N78" s="62">
        <v>790.47</v>
      </c>
      <c r="O78" s="42">
        <f t="shared" si="50"/>
        <v>158.22057646116895</v>
      </c>
      <c r="P78" s="26"/>
      <c r="Q78" s="62">
        <v>1388.38</v>
      </c>
      <c r="R78" s="42">
        <f t="shared" si="51"/>
        <v>277.89831865492391</v>
      </c>
      <c r="S78" s="26"/>
      <c r="T78" s="64">
        <v>3.4827381178286335E-2</v>
      </c>
      <c r="U78" s="64">
        <v>0</v>
      </c>
      <c r="V78" s="64">
        <v>0.47708325426644904</v>
      </c>
      <c r="W78" s="64">
        <v>0.33605323415183369</v>
      </c>
      <c r="X78" s="64">
        <v>0.13763963211760091</v>
      </c>
      <c r="Y78" s="64">
        <v>1.4396498285829951E-2</v>
      </c>
      <c r="Z78" s="32">
        <f t="shared" si="52"/>
        <v>0.36279229868967577</v>
      </c>
      <c r="AA78" s="64">
        <v>0</v>
      </c>
      <c r="AB78" s="64">
        <v>0</v>
      </c>
      <c r="AC78" s="64">
        <v>1</v>
      </c>
      <c r="AD78" s="66">
        <f t="shared" si="53"/>
        <v>0.63720770131032434</v>
      </c>
      <c r="AE78" s="56"/>
    </row>
    <row r="79" spans="1:31" s="25" customFormat="1" ht="20.100000000000001" customHeight="1" x14ac:dyDescent="0.3">
      <c r="A79" s="22"/>
      <c r="B79" s="23">
        <v>840</v>
      </c>
      <c r="C79" s="6">
        <v>6</v>
      </c>
      <c r="D79" s="24" t="s">
        <v>149</v>
      </c>
      <c r="E79" s="41">
        <v>1388</v>
      </c>
      <c r="F79" s="41">
        <v>286</v>
      </c>
      <c r="G79" s="41">
        <v>2</v>
      </c>
      <c r="H79" s="41">
        <v>3273</v>
      </c>
      <c r="I79" s="41">
        <v>3274</v>
      </c>
      <c r="J79" s="26"/>
      <c r="K79" s="62">
        <v>1616.4</v>
      </c>
      <c r="L79" s="42">
        <f t="shared" si="49"/>
        <v>493.70800244349419</v>
      </c>
      <c r="M79" s="26"/>
      <c r="N79" s="62">
        <v>414.59</v>
      </c>
      <c r="O79" s="42">
        <f t="shared" si="50"/>
        <v>126.63103237629811</v>
      </c>
      <c r="P79" s="26"/>
      <c r="Q79" s="62">
        <v>1201.81</v>
      </c>
      <c r="R79" s="42">
        <f t="shared" si="51"/>
        <v>367.0769700671961</v>
      </c>
      <c r="S79" s="26"/>
      <c r="T79" s="64">
        <v>4.3488747919631449E-2</v>
      </c>
      <c r="U79" s="64">
        <v>0</v>
      </c>
      <c r="V79" s="64">
        <v>1.0902337248848259E-2</v>
      </c>
      <c r="W79" s="64">
        <v>0.72927470513036985</v>
      </c>
      <c r="X79" s="64">
        <v>0.20801273547360041</v>
      </c>
      <c r="Y79" s="64">
        <v>8.3214742275501113E-3</v>
      </c>
      <c r="Z79" s="32">
        <f t="shared" si="52"/>
        <v>0.25648973026478589</v>
      </c>
      <c r="AA79" s="64">
        <v>0</v>
      </c>
      <c r="AB79" s="64">
        <v>0</v>
      </c>
      <c r="AC79" s="64">
        <v>1</v>
      </c>
      <c r="AD79" s="66">
        <f t="shared" si="53"/>
        <v>0.74351026973521395</v>
      </c>
      <c r="AE79" s="56"/>
    </row>
    <row r="80" spans="1:31" s="25" customFormat="1" ht="20.100000000000001" customHeight="1" x14ac:dyDescent="0.3">
      <c r="A80" s="22"/>
      <c r="B80" s="23">
        <v>906</v>
      </c>
      <c r="C80" s="6">
        <v>6</v>
      </c>
      <c r="D80" s="24" t="s">
        <v>112</v>
      </c>
      <c r="E80" s="41">
        <v>2299</v>
      </c>
      <c r="F80" s="41">
        <v>185</v>
      </c>
      <c r="G80" s="41">
        <v>163</v>
      </c>
      <c r="H80" s="41">
        <v>5272</v>
      </c>
      <c r="I80" s="41">
        <v>5340</v>
      </c>
      <c r="J80" s="26"/>
      <c r="K80" s="62">
        <v>2281.41</v>
      </c>
      <c r="L80" s="42">
        <f t="shared" si="49"/>
        <v>427.2303370786517</v>
      </c>
      <c r="M80" s="26"/>
      <c r="N80" s="62">
        <v>1188.47</v>
      </c>
      <c r="O80" s="42">
        <f t="shared" si="50"/>
        <v>222.55992509363296</v>
      </c>
      <c r="P80" s="26"/>
      <c r="Q80" s="62">
        <v>1092.94</v>
      </c>
      <c r="R80" s="42">
        <f t="shared" si="51"/>
        <v>204.67041198501872</v>
      </c>
      <c r="S80" s="26"/>
      <c r="T80" s="64">
        <v>2.4443191666596548E-2</v>
      </c>
      <c r="U80" s="64">
        <v>0</v>
      </c>
      <c r="V80" s="64">
        <v>0.33531347026008235</v>
      </c>
      <c r="W80" s="64">
        <v>0.35904987084234352</v>
      </c>
      <c r="X80" s="64">
        <v>0.27806339242892125</v>
      </c>
      <c r="Y80" s="64">
        <v>3.1300748020564257E-3</v>
      </c>
      <c r="Z80" s="32">
        <f t="shared" si="52"/>
        <v>0.52093661376078837</v>
      </c>
      <c r="AA80" s="64">
        <v>0</v>
      </c>
      <c r="AB80" s="64">
        <v>1.7475799220451258E-3</v>
      </c>
      <c r="AC80" s="64">
        <v>0.99825242007795478</v>
      </c>
      <c r="AD80" s="66">
        <f t="shared" si="53"/>
        <v>0.4790633862392118</v>
      </c>
      <c r="AE80" s="56"/>
    </row>
    <row r="81" spans="1:31" s="116" customFormat="1" x14ac:dyDescent="0.3">
      <c r="A81" s="114"/>
      <c r="B81" s="117"/>
      <c r="C81" s="7"/>
      <c r="D81" s="88" t="s">
        <v>101</v>
      </c>
      <c r="E81" s="76">
        <f>SUM(E75:E80)</f>
        <v>21326</v>
      </c>
      <c r="F81" s="76">
        <f>SUM(F75:F80)</f>
        <v>7210</v>
      </c>
      <c r="G81" s="76">
        <f>SUM(G75:G80)</f>
        <v>225</v>
      </c>
      <c r="H81" s="76">
        <f>SUM(H75:H80)</f>
        <v>64339</v>
      </c>
      <c r="I81" s="76">
        <f>SUM(I75:I80)</f>
        <v>64433</v>
      </c>
      <c r="J81" s="76"/>
      <c r="K81" s="76">
        <f>SUM(K75:K80)</f>
        <v>28926.09</v>
      </c>
      <c r="L81" s="77">
        <f t="shared" ref="L81" si="54">K81*1000/I81</f>
        <v>448.93284497074478</v>
      </c>
      <c r="M81" s="89"/>
      <c r="N81" s="74">
        <f>SUM(N75:N80)</f>
        <v>7073.3700000000008</v>
      </c>
      <c r="O81" s="79">
        <f t="shared" ref="O81" si="55">N81*1000/I81</f>
        <v>109.77868483541044</v>
      </c>
      <c r="P81" s="82"/>
      <c r="Q81" s="74">
        <f>SUM(Q75:Q80)</f>
        <v>21852.720000000001</v>
      </c>
      <c r="R81" s="77">
        <f t="shared" ref="R81" si="56">Q81*1000/I81</f>
        <v>339.15416013533439</v>
      </c>
      <c r="S81" s="9"/>
      <c r="T81" s="86"/>
      <c r="U81" s="86"/>
      <c r="V81" s="86"/>
      <c r="W81" s="210" t="s">
        <v>109</v>
      </c>
      <c r="X81" s="211"/>
      <c r="Y81" s="212"/>
      <c r="Z81" s="73">
        <f t="shared" ref="Z81" si="57">N81/K81</f>
        <v>0.24453253101266023</v>
      </c>
      <c r="AA81" s="86"/>
      <c r="AB81" s="86"/>
      <c r="AC81" s="86"/>
      <c r="AD81" s="87">
        <f t="shared" ref="AD81" si="58">Q81/K81</f>
        <v>0.75546746898733985</v>
      </c>
    </row>
    <row r="82" spans="1:31" s="116" customFormat="1" x14ac:dyDescent="0.3">
      <c r="A82" s="114"/>
      <c r="B82" s="117"/>
      <c r="C82" s="7"/>
      <c r="D82" s="118"/>
      <c r="E82" s="119"/>
      <c r="F82" s="119"/>
      <c r="G82" s="119"/>
      <c r="H82" s="119"/>
      <c r="I82" s="119"/>
      <c r="J82" s="83"/>
      <c r="K82" s="120"/>
      <c r="L82" s="121"/>
      <c r="M82" s="89"/>
      <c r="N82" s="120"/>
      <c r="O82" s="122"/>
      <c r="P82" s="82"/>
      <c r="Q82" s="120"/>
      <c r="R82" s="121"/>
      <c r="S82" s="9"/>
      <c r="T82" s="86"/>
      <c r="U82" s="86"/>
      <c r="V82" s="86"/>
      <c r="W82" s="86"/>
      <c r="X82" s="86"/>
      <c r="Y82" s="86"/>
      <c r="Z82" s="73"/>
      <c r="AA82" s="86"/>
      <c r="AB82" s="86"/>
      <c r="AC82" s="86"/>
      <c r="AD82" s="87"/>
    </row>
    <row r="83" spans="1:31" s="116" customFormat="1" ht="16.8" thickBot="1" x14ac:dyDescent="0.35">
      <c r="A83" s="114"/>
      <c r="B83" s="117"/>
      <c r="C83" s="7"/>
      <c r="D83" s="123"/>
      <c r="E83" s="124"/>
      <c r="F83" s="124"/>
      <c r="G83" s="124"/>
      <c r="H83" s="124"/>
      <c r="I83" s="124"/>
      <c r="J83" s="125"/>
      <c r="K83" s="126"/>
      <c r="L83" s="127"/>
      <c r="M83" s="133"/>
      <c r="N83" s="126"/>
      <c r="O83" s="128"/>
      <c r="P83" s="129"/>
      <c r="Q83" s="126"/>
      <c r="R83" s="127"/>
      <c r="S83" s="14"/>
      <c r="T83" s="130"/>
      <c r="U83" s="130"/>
      <c r="V83" s="130"/>
      <c r="W83" s="130"/>
      <c r="X83" s="130"/>
      <c r="Y83" s="130"/>
      <c r="Z83" s="131"/>
      <c r="AA83" s="130"/>
      <c r="AB83" s="130"/>
      <c r="AC83" s="130"/>
      <c r="AD83" s="132"/>
    </row>
    <row r="84" spans="1:31" s="116" customFormat="1" ht="14.4" x14ac:dyDescent="0.3">
      <c r="A84" s="114"/>
      <c r="B84" s="150"/>
      <c r="C84" s="28"/>
      <c r="D84" s="229" t="s">
        <v>105</v>
      </c>
      <c r="E84" s="230"/>
      <c r="F84" s="230"/>
      <c r="G84" s="230"/>
      <c r="H84" s="230"/>
      <c r="I84" s="230"/>
      <c r="J84" s="230"/>
      <c r="K84" s="230"/>
      <c r="L84" s="230"/>
      <c r="M84" s="230"/>
      <c r="N84" s="230"/>
      <c r="O84" s="230"/>
      <c r="P84" s="230"/>
      <c r="Q84" s="230"/>
      <c r="R84" s="230"/>
      <c r="S84" s="230"/>
      <c r="T84" s="230"/>
      <c r="U84" s="230"/>
      <c r="V84" s="230"/>
      <c r="W84" s="230"/>
      <c r="X84" s="230"/>
      <c r="Y84" s="230"/>
      <c r="Z84" s="230"/>
      <c r="AA84" s="230"/>
      <c r="AB84" s="230"/>
      <c r="AC84" s="230"/>
      <c r="AD84" s="231"/>
    </row>
    <row r="85" spans="1:31" s="25" customFormat="1" ht="20.100000000000001" customHeight="1" x14ac:dyDescent="0.3">
      <c r="A85" s="22"/>
      <c r="B85" s="23">
        <v>100</v>
      </c>
      <c r="C85" s="6">
        <v>7</v>
      </c>
      <c r="D85" s="24" t="s">
        <v>65</v>
      </c>
      <c r="E85" s="41">
        <v>517</v>
      </c>
      <c r="F85" s="41">
        <v>16</v>
      </c>
      <c r="G85" s="41">
        <v>0</v>
      </c>
      <c r="H85" s="41">
        <v>2222</v>
      </c>
      <c r="I85" s="41">
        <v>2222</v>
      </c>
      <c r="J85" s="26"/>
      <c r="K85" s="62">
        <v>659.18</v>
      </c>
      <c r="L85" s="42">
        <f t="shared" ref="L85:L115" si="59">K85*1000/I85</f>
        <v>296.66066606660667</v>
      </c>
      <c r="M85" s="26"/>
      <c r="N85" s="62">
        <v>28.02</v>
      </c>
      <c r="O85" s="42">
        <f t="shared" ref="O85:O115" si="60">N85*1000/I85</f>
        <v>12.610261026102611</v>
      </c>
      <c r="P85" s="26"/>
      <c r="Q85" s="62">
        <v>631.16</v>
      </c>
      <c r="R85" s="42">
        <f t="shared" ref="R85:R115" si="61">Q85*1000/I85</f>
        <v>284.05040504050407</v>
      </c>
      <c r="S85" s="26"/>
      <c r="T85" s="64">
        <v>0.43683083511777304</v>
      </c>
      <c r="U85" s="64">
        <v>0</v>
      </c>
      <c r="V85" s="64">
        <v>0</v>
      </c>
      <c r="W85" s="64">
        <v>0.56316916488222701</v>
      </c>
      <c r="X85" s="64">
        <v>0</v>
      </c>
      <c r="Y85" s="64">
        <v>0</v>
      </c>
      <c r="Z85" s="32">
        <f t="shared" ref="Z85:Z115" si="62">N85/K85</f>
        <v>4.2507357626141572E-2</v>
      </c>
      <c r="AA85" s="64">
        <v>0</v>
      </c>
      <c r="AB85" s="64">
        <v>0</v>
      </c>
      <c r="AC85" s="64">
        <v>1</v>
      </c>
      <c r="AD85" s="66">
        <f t="shared" ref="AD85:AD115" si="63">Q85/K85</f>
        <v>0.95749264237385845</v>
      </c>
      <c r="AE85" s="56"/>
    </row>
    <row r="86" spans="1:31" s="25" customFormat="1" ht="20.100000000000001" customHeight="1" x14ac:dyDescent="0.3">
      <c r="A86" s="22"/>
      <c r="B86" s="23">
        <v>152</v>
      </c>
      <c r="C86" s="6">
        <v>7</v>
      </c>
      <c r="D86" s="24" t="s">
        <v>143</v>
      </c>
      <c r="E86" s="41">
        <v>3020</v>
      </c>
      <c r="F86" s="41">
        <v>37</v>
      </c>
      <c r="G86" s="41">
        <v>277</v>
      </c>
      <c r="H86" s="41">
        <v>5245</v>
      </c>
      <c r="I86" s="41">
        <v>5360</v>
      </c>
      <c r="J86" s="26"/>
      <c r="K86" s="62">
        <v>2322.58</v>
      </c>
      <c r="L86" s="42">
        <f t="shared" si="59"/>
        <v>433.31716417910445</v>
      </c>
      <c r="M86" s="26"/>
      <c r="N86" s="62">
        <v>882.1</v>
      </c>
      <c r="O86" s="42">
        <f t="shared" si="60"/>
        <v>164.57089552238807</v>
      </c>
      <c r="P86" s="26"/>
      <c r="Q86" s="62">
        <v>1440.48</v>
      </c>
      <c r="R86" s="42">
        <f t="shared" si="61"/>
        <v>268.74626865671644</v>
      </c>
      <c r="S86" s="26"/>
      <c r="T86" s="64">
        <v>3.276272531459018E-2</v>
      </c>
      <c r="U86" s="64">
        <v>0</v>
      </c>
      <c r="V86" s="64">
        <v>0</v>
      </c>
      <c r="W86" s="64">
        <v>0.78896950459131621</v>
      </c>
      <c r="X86" s="64">
        <v>0.17826777009409364</v>
      </c>
      <c r="Y86" s="64">
        <v>0</v>
      </c>
      <c r="Z86" s="32">
        <f t="shared" si="62"/>
        <v>0.37979316105365585</v>
      </c>
      <c r="AA86" s="64">
        <v>0</v>
      </c>
      <c r="AB86" s="64">
        <v>0</v>
      </c>
      <c r="AC86" s="64">
        <v>1</v>
      </c>
      <c r="AD86" s="66">
        <f t="shared" si="63"/>
        <v>0.62020683894634421</v>
      </c>
      <c r="AE86" s="56"/>
    </row>
    <row r="87" spans="1:31" s="25" customFormat="1" ht="20.100000000000001" customHeight="1" x14ac:dyDescent="0.3">
      <c r="A87" s="22"/>
      <c r="B87" s="23">
        <v>162</v>
      </c>
      <c r="C87" s="6">
        <v>7</v>
      </c>
      <c r="D87" s="24" t="s">
        <v>81</v>
      </c>
      <c r="E87" s="41">
        <v>7913</v>
      </c>
      <c r="F87" s="41">
        <v>297</v>
      </c>
      <c r="G87" s="41">
        <v>2926</v>
      </c>
      <c r="H87" s="41">
        <v>7274</v>
      </c>
      <c r="I87" s="41">
        <v>8493</v>
      </c>
      <c r="J87" s="26"/>
      <c r="K87" s="62">
        <v>4128.95</v>
      </c>
      <c r="L87" s="42">
        <f t="shared" si="59"/>
        <v>486.15918992111148</v>
      </c>
      <c r="M87" s="26"/>
      <c r="N87" s="62">
        <v>2147.92</v>
      </c>
      <c r="O87" s="42">
        <f t="shared" si="60"/>
        <v>252.90474508418697</v>
      </c>
      <c r="P87" s="26"/>
      <c r="Q87" s="62">
        <v>1981.03</v>
      </c>
      <c r="R87" s="42">
        <f t="shared" si="61"/>
        <v>233.25444483692453</v>
      </c>
      <c r="S87" s="26">
        <v>1</v>
      </c>
      <c r="T87" s="64">
        <v>1.8659912845916046E-2</v>
      </c>
      <c r="U87" s="64">
        <v>6.918320980297217E-3</v>
      </c>
      <c r="V87" s="64">
        <v>5.3949867779060669E-2</v>
      </c>
      <c r="W87" s="64">
        <v>0.5414959588811501</v>
      </c>
      <c r="X87" s="64">
        <v>0.37118700882714439</v>
      </c>
      <c r="Y87" s="64">
        <v>7.7889306864315248E-3</v>
      </c>
      <c r="Z87" s="32">
        <f t="shared" si="62"/>
        <v>0.52020973855338526</v>
      </c>
      <c r="AA87" s="64">
        <v>0</v>
      </c>
      <c r="AB87" s="64">
        <v>0</v>
      </c>
      <c r="AC87" s="64">
        <v>1</v>
      </c>
      <c r="AD87" s="66">
        <f t="shared" si="63"/>
        <v>0.4797902614466148</v>
      </c>
      <c r="AE87" s="56"/>
    </row>
    <row r="88" spans="1:31" s="25" customFormat="1" ht="20.100000000000001" customHeight="1" x14ac:dyDescent="0.3">
      <c r="A88" s="22"/>
      <c r="B88" s="23">
        <v>212</v>
      </c>
      <c r="C88" s="6">
        <v>7</v>
      </c>
      <c r="D88" s="24" t="s">
        <v>42</v>
      </c>
      <c r="E88" s="41">
        <v>5430</v>
      </c>
      <c r="F88" s="41">
        <v>0</v>
      </c>
      <c r="G88" s="41">
        <v>0</v>
      </c>
      <c r="H88" s="41">
        <v>10404</v>
      </c>
      <c r="I88" s="41">
        <v>10404</v>
      </c>
      <c r="J88" s="26"/>
      <c r="K88" s="62">
        <v>2189.1999999999998</v>
      </c>
      <c r="L88" s="42">
        <f t="shared" si="59"/>
        <v>210.41906958861975</v>
      </c>
      <c r="M88" s="26"/>
      <c r="N88" s="62">
        <v>741.01</v>
      </c>
      <c r="O88" s="42">
        <f t="shared" si="60"/>
        <v>71.223567858515949</v>
      </c>
      <c r="P88" s="26"/>
      <c r="Q88" s="62">
        <v>1448.1899999999998</v>
      </c>
      <c r="R88" s="42">
        <f t="shared" si="61"/>
        <v>139.19550173010379</v>
      </c>
      <c r="S88" s="26"/>
      <c r="T88" s="64">
        <v>7.7367376958475592E-2</v>
      </c>
      <c r="U88" s="64">
        <v>0</v>
      </c>
      <c r="V88" s="64">
        <v>0.2751649775306676</v>
      </c>
      <c r="W88" s="64">
        <v>0.64746764551085678</v>
      </c>
      <c r="X88" s="64">
        <v>0</v>
      </c>
      <c r="Y88" s="64">
        <v>0</v>
      </c>
      <c r="Z88" s="32">
        <f t="shared" si="62"/>
        <v>0.33848437785492419</v>
      </c>
      <c r="AA88" s="64">
        <v>0</v>
      </c>
      <c r="AB88" s="64">
        <v>1.040609312313992E-2</v>
      </c>
      <c r="AC88" s="64">
        <v>0.98959390687686011</v>
      </c>
      <c r="AD88" s="66">
        <f t="shared" si="63"/>
        <v>0.66151562214507575</v>
      </c>
      <c r="AE88" s="56"/>
    </row>
    <row r="89" spans="1:31" s="25" customFormat="1" ht="20.100000000000001" customHeight="1" x14ac:dyDescent="0.3">
      <c r="A89" s="22"/>
      <c r="B89" s="23">
        <v>229</v>
      </c>
      <c r="C89" s="6">
        <v>7</v>
      </c>
      <c r="D89" s="24" t="s">
        <v>142</v>
      </c>
      <c r="E89" s="41">
        <v>6076</v>
      </c>
      <c r="F89" s="41">
        <v>0</v>
      </c>
      <c r="G89" s="41">
        <v>190</v>
      </c>
      <c r="H89" s="41">
        <v>14350</v>
      </c>
      <c r="I89" s="41">
        <v>14429</v>
      </c>
      <c r="J89" s="26"/>
      <c r="K89" s="62">
        <v>6129.7968692638251</v>
      </c>
      <c r="L89" s="42">
        <f t="shared" si="59"/>
        <v>424.82478822259515</v>
      </c>
      <c r="M89" s="26"/>
      <c r="N89" s="62">
        <v>3047.8268388742508</v>
      </c>
      <c r="O89" s="42">
        <f t="shared" si="60"/>
        <v>211.2292493502149</v>
      </c>
      <c r="P89" s="26">
        <v>5</v>
      </c>
      <c r="Q89" s="62">
        <v>3081.9700303895738</v>
      </c>
      <c r="R89" s="42">
        <f t="shared" si="61"/>
        <v>213.59553887238019</v>
      </c>
      <c r="S89" s="26">
        <v>3</v>
      </c>
      <c r="T89" s="64">
        <v>2.5943074912092245E-2</v>
      </c>
      <c r="U89" s="64">
        <v>0</v>
      </c>
      <c r="V89" s="64">
        <v>1.9358055138654899E-2</v>
      </c>
      <c r="W89" s="64">
        <v>0.35084670374349919</v>
      </c>
      <c r="X89" s="64">
        <v>0.60385216620575377</v>
      </c>
      <c r="Y89" s="64">
        <v>0</v>
      </c>
      <c r="Z89" s="32">
        <f t="shared" si="62"/>
        <v>0.49721498181395496</v>
      </c>
      <c r="AA89" s="64">
        <v>0</v>
      </c>
      <c r="AB89" s="64">
        <v>0</v>
      </c>
      <c r="AC89" s="64">
        <v>1</v>
      </c>
      <c r="AD89" s="66">
        <f t="shared" si="63"/>
        <v>0.50278501818604493</v>
      </c>
      <c r="AE89" s="56"/>
    </row>
    <row r="90" spans="1:31" s="25" customFormat="1" ht="20.100000000000001" customHeight="1" x14ac:dyDescent="0.3">
      <c r="A90" s="22"/>
      <c r="B90" s="23">
        <v>236</v>
      </c>
      <c r="C90" s="6">
        <v>7</v>
      </c>
      <c r="D90" s="24" t="s">
        <v>128</v>
      </c>
      <c r="E90" s="41">
        <v>7110</v>
      </c>
      <c r="F90" s="41">
        <v>11</v>
      </c>
      <c r="G90" s="41">
        <v>97</v>
      </c>
      <c r="H90" s="41">
        <v>16451</v>
      </c>
      <c r="I90" s="41">
        <v>16491</v>
      </c>
      <c r="J90" s="26"/>
      <c r="K90" s="62">
        <v>6734</v>
      </c>
      <c r="L90" s="42">
        <f t="shared" si="59"/>
        <v>408.34394518222058</v>
      </c>
      <c r="M90" s="26"/>
      <c r="N90" s="62">
        <v>1757.5</v>
      </c>
      <c r="O90" s="42">
        <f t="shared" si="60"/>
        <v>106.57328239645868</v>
      </c>
      <c r="P90" s="26"/>
      <c r="Q90" s="62">
        <v>4976.5</v>
      </c>
      <c r="R90" s="42">
        <f t="shared" si="61"/>
        <v>301.77066278576194</v>
      </c>
      <c r="S90" s="26"/>
      <c r="T90" s="64">
        <v>5.1578947368421058E-2</v>
      </c>
      <c r="U90" s="64">
        <v>0</v>
      </c>
      <c r="V90" s="64">
        <v>2.5945945945945948E-2</v>
      </c>
      <c r="W90" s="64">
        <v>0.7563812233285917</v>
      </c>
      <c r="X90" s="64">
        <v>0.15209103840682789</v>
      </c>
      <c r="Y90" s="64">
        <v>1.400284495021337E-2</v>
      </c>
      <c r="Z90" s="32">
        <f t="shared" si="62"/>
        <v>0.26098901098901101</v>
      </c>
      <c r="AA90" s="64">
        <v>0</v>
      </c>
      <c r="AB90" s="64">
        <v>0</v>
      </c>
      <c r="AC90" s="64">
        <v>1</v>
      </c>
      <c r="AD90" s="66">
        <f t="shared" si="63"/>
        <v>0.73901098901098905</v>
      </c>
      <c r="AE90" s="56"/>
    </row>
    <row r="91" spans="1:31" s="25" customFormat="1" ht="20.100000000000001" customHeight="1" x14ac:dyDescent="0.3">
      <c r="A91" s="22"/>
      <c r="B91" s="23">
        <v>239</v>
      </c>
      <c r="C91" s="6">
        <v>7</v>
      </c>
      <c r="D91" s="24" t="s">
        <v>100</v>
      </c>
      <c r="E91" s="41">
        <v>18181</v>
      </c>
      <c r="F91" s="41">
        <v>1634</v>
      </c>
      <c r="G91" s="41">
        <v>702</v>
      </c>
      <c r="H91" s="41">
        <v>36699</v>
      </c>
      <c r="I91" s="41">
        <v>36992</v>
      </c>
      <c r="J91" s="26"/>
      <c r="K91" s="62">
        <v>19923.795871634815</v>
      </c>
      <c r="L91" s="42">
        <f t="shared" si="59"/>
        <v>538.59742300050857</v>
      </c>
      <c r="M91" s="26"/>
      <c r="N91" s="62">
        <v>9098.7789908895938</v>
      </c>
      <c r="O91" s="42">
        <f t="shared" si="60"/>
        <v>245.96612756513824</v>
      </c>
      <c r="P91" s="26">
        <v>5</v>
      </c>
      <c r="Q91" s="62">
        <v>10825.016880745225</v>
      </c>
      <c r="R91" s="42">
        <f t="shared" si="61"/>
        <v>292.63129543537048</v>
      </c>
      <c r="S91" s="26"/>
      <c r="T91" s="64">
        <v>2.2223861048000882E-2</v>
      </c>
      <c r="U91" s="64">
        <v>0</v>
      </c>
      <c r="V91" s="64">
        <v>5.623172081795743E-2</v>
      </c>
      <c r="W91" s="64">
        <v>0.473232727634262</v>
      </c>
      <c r="X91" s="64">
        <v>0.43468458733306375</v>
      </c>
      <c r="Y91" s="64">
        <v>1.3627103166715934E-2</v>
      </c>
      <c r="Z91" s="32">
        <f t="shared" si="62"/>
        <v>0.45667899076618118</v>
      </c>
      <c r="AA91" s="64">
        <v>0</v>
      </c>
      <c r="AB91" s="64">
        <v>1.8651241122692886E-3</v>
      </c>
      <c r="AC91" s="64">
        <v>0.99813487588773064</v>
      </c>
      <c r="AD91" s="66">
        <f t="shared" si="63"/>
        <v>0.54332100923381899</v>
      </c>
      <c r="AE91" s="56"/>
    </row>
    <row r="92" spans="1:31" s="25" customFormat="1" ht="20.100000000000001" customHeight="1" x14ac:dyDescent="0.3">
      <c r="A92" s="22"/>
      <c r="B92" s="23">
        <v>249</v>
      </c>
      <c r="C92" s="6">
        <v>7</v>
      </c>
      <c r="D92" s="24" t="s">
        <v>49</v>
      </c>
      <c r="E92" s="41">
        <v>9819</v>
      </c>
      <c r="F92" s="41">
        <v>1044</v>
      </c>
      <c r="G92" s="41">
        <v>62</v>
      </c>
      <c r="H92" s="41">
        <v>22712</v>
      </c>
      <c r="I92" s="41">
        <v>22738</v>
      </c>
      <c r="J92" s="26"/>
      <c r="K92" s="62">
        <v>9315.9599999999991</v>
      </c>
      <c r="L92" s="42">
        <f t="shared" si="59"/>
        <v>409.70885741929811</v>
      </c>
      <c r="M92" s="26"/>
      <c r="N92" s="62">
        <v>1606.19</v>
      </c>
      <c r="O92" s="42">
        <f t="shared" si="60"/>
        <v>70.639018383323076</v>
      </c>
      <c r="P92" s="26"/>
      <c r="Q92" s="62">
        <v>7709.77</v>
      </c>
      <c r="R92" s="42">
        <f t="shared" si="61"/>
        <v>339.06983903597501</v>
      </c>
      <c r="S92" s="26"/>
      <c r="T92" s="64">
        <v>7.7911081503433594E-2</v>
      </c>
      <c r="U92" s="64">
        <v>0</v>
      </c>
      <c r="V92" s="64">
        <v>7.7823918714473375E-2</v>
      </c>
      <c r="W92" s="64">
        <v>0.79053536630162058</v>
      </c>
      <c r="X92" s="64">
        <v>0</v>
      </c>
      <c r="Y92" s="64">
        <v>5.3729633480472418E-2</v>
      </c>
      <c r="Z92" s="32">
        <f t="shared" si="62"/>
        <v>0.17241271967676977</v>
      </c>
      <c r="AA92" s="64">
        <v>0</v>
      </c>
      <c r="AB92" s="64">
        <v>2.6200522194566112E-4</v>
      </c>
      <c r="AC92" s="64">
        <v>0.99973799477805425</v>
      </c>
      <c r="AD92" s="66">
        <f t="shared" si="63"/>
        <v>0.82758728032323037</v>
      </c>
      <c r="AE92" s="56"/>
    </row>
    <row r="93" spans="1:31" s="25" customFormat="1" ht="20.100000000000001" customHeight="1" x14ac:dyDescent="0.3">
      <c r="A93" s="22"/>
      <c r="B93" s="23">
        <v>287</v>
      </c>
      <c r="C93" s="6">
        <v>7</v>
      </c>
      <c r="D93" s="24" t="s">
        <v>57</v>
      </c>
      <c r="E93" s="41">
        <v>1340</v>
      </c>
      <c r="F93" s="41">
        <v>64</v>
      </c>
      <c r="G93" s="41">
        <v>112</v>
      </c>
      <c r="H93" s="41">
        <v>3067</v>
      </c>
      <c r="I93" s="41">
        <v>3114</v>
      </c>
      <c r="J93" s="26"/>
      <c r="K93" s="62">
        <v>1090.1600000000001</v>
      </c>
      <c r="L93" s="42">
        <f t="shared" si="59"/>
        <v>350.08349389852282</v>
      </c>
      <c r="M93" s="26"/>
      <c r="N93" s="62">
        <v>375.82</v>
      </c>
      <c r="O93" s="42">
        <f t="shared" si="60"/>
        <v>120.68721901091843</v>
      </c>
      <c r="P93" s="26"/>
      <c r="Q93" s="62">
        <v>714.34</v>
      </c>
      <c r="R93" s="42">
        <f t="shared" si="61"/>
        <v>229.39627488760436</v>
      </c>
      <c r="S93" s="26"/>
      <c r="T93" s="64">
        <v>4.4968335905486663E-2</v>
      </c>
      <c r="U93" s="64">
        <v>0</v>
      </c>
      <c r="V93" s="64">
        <v>2.0222446916076844E-2</v>
      </c>
      <c r="W93" s="64">
        <v>0.80996221595444629</v>
      </c>
      <c r="X93" s="64">
        <v>0.12484700122399021</v>
      </c>
      <c r="Y93" s="64">
        <v>0</v>
      </c>
      <c r="Z93" s="32">
        <f t="shared" si="62"/>
        <v>0.34473838702575765</v>
      </c>
      <c r="AA93" s="64">
        <v>0</v>
      </c>
      <c r="AB93" s="64">
        <v>0</v>
      </c>
      <c r="AC93" s="64">
        <v>1</v>
      </c>
      <c r="AD93" s="66">
        <f t="shared" si="63"/>
        <v>0.65526161297424235</v>
      </c>
      <c r="AE93" s="56"/>
    </row>
    <row r="94" spans="1:31" s="25" customFormat="1" ht="20.100000000000001" customHeight="1" x14ac:dyDescent="0.3">
      <c r="A94" s="22"/>
      <c r="B94" s="23">
        <v>296</v>
      </c>
      <c r="C94" s="6">
        <v>7</v>
      </c>
      <c r="D94" s="24" t="s">
        <v>76</v>
      </c>
      <c r="E94" s="41">
        <v>10322</v>
      </c>
      <c r="F94" s="41">
        <v>235</v>
      </c>
      <c r="G94" s="41">
        <v>3098</v>
      </c>
      <c r="H94" s="41">
        <v>18646</v>
      </c>
      <c r="I94" s="41">
        <v>19937</v>
      </c>
      <c r="J94" s="26"/>
      <c r="K94" s="62">
        <v>5600.23</v>
      </c>
      <c r="L94" s="42">
        <f t="shared" si="59"/>
        <v>280.8963234187691</v>
      </c>
      <c r="M94" s="26"/>
      <c r="N94" s="62">
        <v>1776.69</v>
      </c>
      <c r="O94" s="42">
        <f t="shared" si="60"/>
        <v>89.115212920700202</v>
      </c>
      <c r="P94" s="26"/>
      <c r="Q94" s="62">
        <v>3823.54</v>
      </c>
      <c r="R94" s="42">
        <f t="shared" si="61"/>
        <v>191.78111049806893</v>
      </c>
      <c r="S94" s="26"/>
      <c r="T94" s="64">
        <v>5.7826632670865484E-2</v>
      </c>
      <c r="U94" s="64">
        <v>0</v>
      </c>
      <c r="V94" s="64">
        <v>2.2142298318783806E-2</v>
      </c>
      <c r="W94" s="64">
        <v>0.75311956503385502</v>
      </c>
      <c r="X94" s="64">
        <v>0.134345327547293</v>
      </c>
      <c r="Y94" s="64">
        <v>3.256617642920262E-2</v>
      </c>
      <c r="Z94" s="32">
        <f t="shared" si="62"/>
        <v>0.3172530413929428</v>
      </c>
      <c r="AA94" s="64">
        <v>0</v>
      </c>
      <c r="AB94" s="64">
        <v>0</v>
      </c>
      <c r="AC94" s="64">
        <v>1</v>
      </c>
      <c r="AD94" s="66">
        <f t="shared" si="63"/>
        <v>0.68274695860705725</v>
      </c>
      <c r="AE94" s="56"/>
    </row>
    <row r="95" spans="1:31" s="25" customFormat="1" ht="20.100000000000001" customHeight="1" x14ac:dyDescent="0.3">
      <c r="A95" s="22"/>
      <c r="B95" s="23">
        <v>301</v>
      </c>
      <c r="C95" s="6">
        <v>7</v>
      </c>
      <c r="D95" s="24" t="s">
        <v>77</v>
      </c>
      <c r="E95" s="41">
        <v>5422</v>
      </c>
      <c r="F95" s="41">
        <v>180</v>
      </c>
      <c r="G95" s="41">
        <v>30</v>
      </c>
      <c r="H95" s="41">
        <v>13110</v>
      </c>
      <c r="I95" s="41">
        <v>13123</v>
      </c>
      <c r="J95" s="26"/>
      <c r="K95" s="62">
        <v>4406.3500000000004</v>
      </c>
      <c r="L95" s="42">
        <f t="shared" si="59"/>
        <v>335.77307018212298</v>
      </c>
      <c r="M95" s="26"/>
      <c r="N95" s="62">
        <v>1021.08</v>
      </c>
      <c r="O95" s="42">
        <f t="shared" si="60"/>
        <v>77.808427950925861</v>
      </c>
      <c r="P95" s="26"/>
      <c r="Q95" s="62">
        <v>3385.27</v>
      </c>
      <c r="R95" s="42">
        <f t="shared" si="61"/>
        <v>257.96464223119716</v>
      </c>
      <c r="S95" s="26"/>
      <c r="T95" s="64">
        <v>7.0748619109178512E-2</v>
      </c>
      <c r="U95" s="64">
        <v>0</v>
      </c>
      <c r="V95" s="64">
        <v>3.9977278959533041E-2</v>
      </c>
      <c r="W95" s="64">
        <v>0.6805049555372743</v>
      </c>
      <c r="X95" s="64">
        <v>0.20876914639401417</v>
      </c>
      <c r="Y95" s="64">
        <v>0</v>
      </c>
      <c r="Z95" s="32">
        <f t="shared" si="62"/>
        <v>0.23172920898249116</v>
      </c>
      <c r="AA95" s="64">
        <v>0</v>
      </c>
      <c r="AB95" s="64">
        <v>4.3187101767362722E-3</v>
      </c>
      <c r="AC95" s="64">
        <v>0.99568128982326376</v>
      </c>
      <c r="AD95" s="66">
        <f t="shared" si="63"/>
        <v>0.76827079101750873</v>
      </c>
      <c r="AE95" s="56"/>
    </row>
    <row r="96" spans="1:31" s="25" customFormat="1" ht="20.100000000000001" customHeight="1" x14ac:dyDescent="0.3">
      <c r="A96" s="22"/>
      <c r="B96" s="23">
        <v>321</v>
      </c>
      <c r="C96" s="6">
        <v>7</v>
      </c>
      <c r="D96" s="24" t="s">
        <v>61</v>
      </c>
      <c r="E96" s="41">
        <v>4347</v>
      </c>
      <c r="F96" s="41">
        <v>461</v>
      </c>
      <c r="G96" s="41">
        <v>0</v>
      </c>
      <c r="H96" s="41">
        <v>12094</v>
      </c>
      <c r="I96" s="41">
        <v>12094</v>
      </c>
      <c r="J96" s="26"/>
      <c r="K96" s="62">
        <v>2769.19</v>
      </c>
      <c r="L96" s="42">
        <f t="shared" si="59"/>
        <v>228.97221762857615</v>
      </c>
      <c r="M96" s="26"/>
      <c r="N96" s="62">
        <v>552.83000000000004</v>
      </c>
      <c r="O96" s="42">
        <f t="shared" si="60"/>
        <v>45.711096411443691</v>
      </c>
      <c r="P96" s="26"/>
      <c r="Q96" s="62">
        <v>2216.36</v>
      </c>
      <c r="R96" s="42">
        <f t="shared" si="61"/>
        <v>183.26112121713246</v>
      </c>
      <c r="S96" s="26"/>
      <c r="T96" s="64">
        <v>0.12054338585098492</v>
      </c>
      <c r="U96" s="64">
        <v>0</v>
      </c>
      <c r="V96" s="64">
        <v>0</v>
      </c>
      <c r="W96" s="64">
        <v>0.87562180055351546</v>
      </c>
      <c r="X96" s="64">
        <v>3.8348135954995206E-3</v>
      </c>
      <c r="Y96" s="64">
        <v>0</v>
      </c>
      <c r="Z96" s="32">
        <f t="shared" si="62"/>
        <v>0.19963599464103224</v>
      </c>
      <c r="AA96" s="64">
        <v>0</v>
      </c>
      <c r="AB96" s="64">
        <v>4.4848309841361506E-3</v>
      </c>
      <c r="AC96" s="64">
        <v>0.99551516901586379</v>
      </c>
      <c r="AD96" s="66">
        <f t="shared" si="63"/>
        <v>0.80036400535896779</v>
      </c>
      <c r="AE96" s="56"/>
    </row>
    <row r="97" spans="1:31" s="25" customFormat="1" ht="20.100000000000001" customHeight="1" x14ac:dyDescent="0.3">
      <c r="A97" s="22"/>
      <c r="B97" s="23">
        <v>358</v>
      </c>
      <c r="C97" s="6">
        <v>7</v>
      </c>
      <c r="D97" s="24" t="s">
        <v>26</v>
      </c>
      <c r="E97" s="41">
        <v>2557</v>
      </c>
      <c r="F97" s="41">
        <v>24</v>
      </c>
      <c r="G97" s="41">
        <v>42</v>
      </c>
      <c r="H97" s="41">
        <v>7396</v>
      </c>
      <c r="I97" s="41">
        <v>7414</v>
      </c>
      <c r="J97" s="26"/>
      <c r="K97" s="62">
        <v>1804.82</v>
      </c>
      <c r="L97" s="42">
        <f t="shared" si="59"/>
        <v>243.43404370110602</v>
      </c>
      <c r="M97" s="26"/>
      <c r="N97" s="62">
        <v>635.48</v>
      </c>
      <c r="O97" s="42">
        <f t="shared" si="60"/>
        <v>85.71351497167521</v>
      </c>
      <c r="P97" s="26"/>
      <c r="Q97" s="62">
        <v>1169.3399999999999</v>
      </c>
      <c r="R97" s="42">
        <f t="shared" si="61"/>
        <v>157.72052872943081</v>
      </c>
      <c r="S97" s="26"/>
      <c r="T97" s="64">
        <v>6.4124756089884813E-2</v>
      </c>
      <c r="U97" s="64">
        <v>0</v>
      </c>
      <c r="V97" s="64">
        <v>0.16208220557688677</v>
      </c>
      <c r="W97" s="64">
        <v>0.70375149493296407</v>
      </c>
      <c r="X97" s="64">
        <v>7.0041543400264361E-2</v>
      </c>
      <c r="Y97" s="64">
        <v>0</v>
      </c>
      <c r="Z97" s="32">
        <f t="shared" si="62"/>
        <v>0.35210159461885399</v>
      </c>
      <c r="AA97" s="64">
        <v>0</v>
      </c>
      <c r="AB97" s="64">
        <v>0</v>
      </c>
      <c r="AC97" s="64">
        <v>1</v>
      </c>
      <c r="AD97" s="66">
        <f t="shared" si="63"/>
        <v>0.64789840538114607</v>
      </c>
      <c r="AE97" s="56"/>
    </row>
    <row r="98" spans="1:31" s="25" customFormat="1" ht="20.100000000000001" customHeight="1" x14ac:dyDescent="0.3">
      <c r="A98" s="22"/>
      <c r="B98" s="23">
        <v>361</v>
      </c>
      <c r="C98" s="6">
        <v>7</v>
      </c>
      <c r="D98" s="24" t="s">
        <v>34</v>
      </c>
      <c r="E98" s="41">
        <v>9132</v>
      </c>
      <c r="F98" s="41">
        <v>927</v>
      </c>
      <c r="G98" s="41">
        <v>6</v>
      </c>
      <c r="H98" s="41">
        <v>25992</v>
      </c>
      <c r="I98" s="41">
        <v>25995</v>
      </c>
      <c r="J98" s="26"/>
      <c r="K98" s="62">
        <v>9622.51</v>
      </c>
      <c r="L98" s="42">
        <f t="shared" si="59"/>
        <v>370.16772456241586</v>
      </c>
      <c r="M98" s="26"/>
      <c r="N98" s="62">
        <v>3649.4</v>
      </c>
      <c r="O98" s="42">
        <f t="shared" si="60"/>
        <v>140.38853625697249</v>
      </c>
      <c r="P98" s="26"/>
      <c r="Q98" s="62">
        <v>5973.1100000000006</v>
      </c>
      <c r="R98" s="42">
        <f t="shared" si="61"/>
        <v>229.7791883054434</v>
      </c>
      <c r="S98" s="26"/>
      <c r="T98" s="64">
        <v>3.9244807365594346E-2</v>
      </c>
      <c r="U98" s="64">
        <v>8.439743519482655E-4</v>
      </c>
      <c r="V98" s="64">
        <v>0.11978407409437167</v>
      </c>
      <c r="W98" s="64">
        <v>0.52740450485011237</v>
      </c>
      <c r="X98" s="64">
        <v>0.29640762865128517</v>
      </c>
      <c r="Y98" s="64">
        <v>1.6315010686688221E-2</v>
      </c>
      <c r="Z98" s="32">
        <f t="shared" si="62"/>
        <v>0.37925655572194783</v>
      </c>
      <c r="AA98" s="64">
        <v>0</v>
      </c>
      <c r="AB98" s="64">
        <v>3.3215527589480183E-3</v>
      </c>
      <c r="AC98" s="64">
        <v>0.99667844724105192</v>
      </c>
      <c r="AD98" s="66">
        <f t="shared" si="63"/>
        <v>0.62074344427805228</v>
      </c>
      <c r="AE98" s="56"/>
    </row>
    <row r="99" spans="1:31" s="25" customFormat="1" ht="20.100000000000001" customHeight="1" x14ac:dyDescent="0.3">
      <c r="A99" s="22"/>
      <c r="B99" s="23">
        <v>376</v>
      </c>
      <c r="C99" s="6">
        <v>7</v>
      </c>
      <c r="D99" s="24" t="s">
        <v>82</v>
      </c>
      <c r="E99" s="41">
        <v>4747</v>
      </c>
      <c r="F99" s="41">
        <v>371</v>
      </c>
      <c r="G99" s="41">
        <v>0</v>
      </c>
      <c r="H99" s="41">
        <v>12808</v>
      </c>
      <c r="I99" s="41">
        <v>12808</v>
      </c>
      <c r="J99" s="26"/>
      <c r="K99" s="62">
        <v>5282.72</v>
      </c>
      <c r="L99" s="42">
        <f t="shared" si="59"/>
        <v>412.45471580262335</v>
      </c>
      <c r="M99" s="26"/>
      <c r="N99" s="62">
        <v>1920.52</v>
      </c>
      <c r="O99" s="42">
        <f t="shared" si="60"/>
        <v>149.94690818238601</v>
      </c>
      <c r="P99" s="26"/>
      <c r="Q99" s="62">
        <v>3362.2</v>
      </c>
      <c r="R99" s="42">
        <f t="shared" si="61"/>
        <v>262.50780762023737</v>
      </c>
      <c r="S99" s="26">
        <v>1</v>
      </c>
      <c r="T99" s="64">
        <v>3.6745256493033132E-2</v>
      </c>
      <c r="U99" s="64">
        <v>0</v>
      </c>
      <c r="V99" s="64">
        <v>3.7750192656155626E-3</v>
      </c>
      <c r="W99" s="64">
        <v>0.91366921458771588</v>
      </c>
      <c r="X99" s="64">
        <v>4.5810509653635478E-2</v>
      </c>
      <c r="Y99" s="64">
        <v>0</v>
      </c>
      <c r="Z99" s="32">
        <f t="shared" si="62"/>
        <v>0.36354756640518521</v>
      </c>
      <c r="AA99" s="64">
        <v>0</v>
      </c>
      <c r="AB99" s="64">
        <v>6.0525846172149195E-3</v>
      </c>
      <c r="AC99" s="64">
        <v>0.99394741538278508</v>
      </c>
      <c r="AD99" s="66">
        <f t="shared" si="63"/>
        <v>0.63645243359481474</v>
      </c>
      <c r="AE99" s="56"/>
    </row>
    <row r="100" spans="1:31" s="25" customFormat="1" ht="20.100000000000001" customHeight="1" x14ac:dyDescent="0.3">
      <c r="A100" s="22"/>
      <c r="B100" s="23">
        <v>389</v>
      </c>
      <c r="C100" s="6">
        <v>7</v>
      </c>
      <c r="D100" s="24" t="s">
        <v>43</v>
      </c>
      <c r="E100" s="41">
        <v>7370</v>
      </c>
      <c r="F100" s="41">
        <v>0</v>
      </c>
      <c r="G100" s="41">
        <v>0</v>
      </c>
      <c r="H100" s="41">
        <v>15892</v>
      </c>
      <c r="I100" s="41">
        <v>15892</v>
      </c>
      <c r="J100" s="26"/>
      <c r="K100" s="62">
        <v>4198.67</v>
      </c>
      <c r="L100" s="42">
        <f t="shared" si="59"/>
        <v>264.20022652907124</v>
      </c>
      <c r="M100" s="26"/>
      <c r="N100" s="62">
        <v>1451.44</v>
      </c>
      <c r="O100" s="42">
        <f t="shared" si="60"/>
        <v>91.33148754090108</v>
      </c>
      <c r="P100" s="26"/>
      <c r="Q100" s="62">
        <v>2747.23</v>
      </c>
      <c r="R100" s="42">
        <f t="shared" si="61"/>
        <v>172.86873898817015</v>
      </c>
      <c r="S100" s="26"/>
      <c r="T100" s="64">
        <v>6.0326296643333513E-2</v>
      </c>
      <c r="U100" s="64">
        <v>0</v>
      </c>
      <c r="V100" s="64">
        <v>6.5080196218927397E-2</v>
      </c>
      <c r="W100" s="64">
        <v>0.60579148983078868</v>
      </c>
      <c r="X100" s="64">
        <v>0.2688020173069503</v>
      </c>
      <c r="Y100" s="64">
        <v>0</v>
      </c>
      <c r="Z100" s="32">
        <f t="shared" si="62"/>
        <v>0.34569042101427355</v>
      </c>
      <c r="AA100" s="64">
        <v>0</v>
      </c>
      <c r="AB100" s="64">
        <v>1.4032316187578033E-2</v>
      </c>
      <c r="AC100" s="64">
        <v>0.98596768381242195</v>
      </c>
      <c r="AD100" s="66">
        <f t="shared" si="63"/>
        <v>0.65430957898572639</v>
      </c>
      <c r="AE100" s="56"/>
    </row>
    <row r="101" spans="1:31" s="25" customFormat="1" ht="20.100000000000001" customHeight="1" x14ac:dyDescent="0.3">
      <c r="A101" s="22"/>
      <c r="B101" s="23">
        <v>420</v>
      </c>
      <c r="C101" s="6">
        <v>7</v>
      </c>
      <c r="D101" s="24" t="s">
        <v>63</v>
      </c>
      <c r="E101" s="41">
        <v>5200</v>
      </c>
      <c r="F101" s="41">
        <v>0</v>
      </c>
      <c r="G101" s="41">
        <v>3267</v>
      </c>
      <c r="H101" s="41">
        <v>3999</v>
      </c>
      <c r="I101" s="41">
        <v>5360</v>
      </c>
      <c r="J101" s="26"/>
      <c r="K101" s="62">
        <v>3179.61</v>
      </c>
      <c r="L101" s="42">
        <f t="shared" si="59"/>
        <v>593.21082089552237</v>
      </c>
      <c r="M101" s="26"/>
      <c r="N101" s="62">
        <v>1291.92</v>
      </c>
      <c r="O101" s="42">
        <f t="shared" si="60"/>
        <v>241.02985074626866</v>
      </c>
      <c r="P101" s="26"/>
      <c r="Q101" s="62">
        <v>1887.69</v>
      </c>
      <c r="R101" s="42">
        <f t="shared" si="61"/>
        <v>352.18097014925371</v>
      </c>
      <c r="S101" s="26"/>
      <c r="T101" s="64">
        <v>1.7052139451359218E-2</v>
      </c>
      <c r="U101" s="64">
        <v>3.6689578302062043E-2</v>
      </c>
      <c r="V101" s="64">
        <v>0.22580345532231094</v>
      </c>
      <c r="W101" s="64">
        <v>0.44906805374945813</v>
      </c>
      <c r="X101" s="64">
        <v>0.26090624806489565</v>
      </c>
      <c r="Y101" s="64">
        <v>1.0480525109913926E-2</v>
      </c>
      <c r="Z101" s="32">
        <f t="shared" si="62"/>
        <v>0.40631398190344098</v>
      </c>
      <c r="AA101" s="64">
        <v>0</v>
      </c>
      <c r="AB101" s="64">
        <v>1.7905482362040375E-3</v>
      </c>
      <c r="AC101" s="64">
        <v>0.99820945176379594</v>
      </c>
      <c r="AD101" s="66">
        <f t="shared" si="63"/>
        <v>0.59368601809655897</v>
      </c>
      <c r="AE101" s="56"/>
    </row>
    <row r="102" spans="1:31" s="25" customFormat="1" ht="20.100000000000001" customHeight="1" x14ac:dyDescent="0.3">
      <c r="A102" s="22"/>
      <c r="B102" s="23">
        <v>531</v>
      </c>
      <c r="C102" s="6">
        <v>7</v>
      </c>
      <c r="D102" s="24" t="s">
        <v>28</v>
      </c>
      <c r="E102" s="41">
        <v>14409</v>
      </c>
      <c r="F102" s="41">
        <v>550</v>
      </c>
      <c r="G102" s="41">
        <v>0</v>
      </c>
      <c r="H102" s="41">
        <v>30324</v>
      </c>
      <c r="I102" s="41">
        <v>30324</v>
      </c>
      <c r="J102" s="26"/>
      <c r="K102" s="62">
        <v>16469.266701483128</v>
      </c>
      <c r="L102" s="42">
        <f t="shared" si="59"/>
        <v>543.10996905036041</v>
      </c>
      <c r="M102" s="26"/>
      <c r="N102" s="62">
        <v>5747.0953611865034</v>
      </c>
      <c r="O102" s="42">
        <f t="shared" si="60"/>
        <v>189.52299700522698</v>
      </c>
      <c r="P102" s="26">
        <v>6</v>
      </c>
      <c r="Q102" s="62">
        <v>10722.171340296627</v>
      </c>
      <c r="R102" s="42">
        <f t="shared" si="61"/>
        <v>353.58697204513345</v>
      </c>
      <c r="S102" s="26"/>
      <c r="T102" s="64">
        <v>2.9073817206593876E-2</v>
      </c>
      <c r="U102" s="64">
        <v>0</v>
      </c>
      <c r="V102" s="64">
        <v>2.8092451900200974E-2</v>
      </c>
      <c r="W102" s="64">
        <v>0.74874612143169905</v>
      </c>
      <c r="X102" s="64">
        <v>0.18800627657880553</v>
      </c>
      <c r="Y102" s="64">
        <v>6.0813328827006765E-3</v>
      </c>
      <c r="Z102" s="32">
        <f t="shared" si="62"/>
        <v>0.34895878883720749</v>
      </c>
      <c r="AA102" s="64">
        <v>0</v>
      </c>
      <c r="AB102" s="64">
        <v>8.804186857676948E-4</v>
      </c>
      <c r="AC102" s="64">
        <v>0.99911958131423229</v>
      </c>
      <c r="AD102" s="66">
        <f t="shared" si="63"/>
        <v>0.65104121116279268</v>
      </c>
      <c r="AE102" s="56"/>
    </row>
    <row r="103" spans="1:31" s="25" customFormat="1" ht="20.100000000000001" customHeight="1" x14ac:dyDescent="0.3">
      <c r="A103" s="22"/>
      <c r="B103" s="23">
        <v>555</v>
      </c>
      <c r="C103" s="6">
        <v>7</v>
      </c>
      <c r="D103" s="24" t="s">
        <v>45</v>
      </c>
      <c r="E103" s="41">
        <v>5299</v>
      </c>
      <c r="F103" s="41">
        <v>71</v>
      </c>
      <c r="G103" s="41">
        <v>1395</v>
      </c>
      <c r="H103" s="41">
        <v>9804</v>
      </c>
      <c r="I103" s="41">
        <v>10385</v>
      </c>
      <c r="J103" s="26"/>
      <c r="K103" s="62">
        <v>3589.1671190814704</v>
      </c>
      <c r="L103" s="42">
        <f t="shared" si="59"/>
        <v>345.61069995969865</v>
      </c>
      <c r="M103" s="26"/>
      <c r="N103" s="62">
        <v>1186.5756952651766</v>
      </c>
      <c r="O103" s="42">
        <f t="shared" si="60"/>
        <v>114.2586129287604</v>
      </c>
      <c r="P103" s="26">
        <v>6</v>
      </c>
      <c r="Q103" s="62">
        <v>2402.5914238162936</v>
      </c>
      <c r="R103" s="42">
        <f t="shared" si="61"/>
        <v>231.35208703093824</v>
      </c>
      <c r="S103" s="26"/>
      <c r="T103" s="64">
        <v>4.5525961989241304E-2</v>
      </c>
      <c r="U103" s="64">
        <v>0</v>
      </c>
      <c r="V103" s="64">
        <v>0.23895652096315217</v>
      </c>
      <c r="W103" s="64">
        <v>0.7091546697129385</v>
      </c>
      <c r="X103" s="64">
        <v>6.0931637390265574E-3</v>
      </c>
      <c r="Y103" s="64">
        <v>2.6968359564156271E-4</v>
      </c>
      <c r="Z103" s="32">
        <f t="shared" si="62"/>
        <v>0.3305991768833661</v>
      </c>
      <c r="AA103" s="64">
        <v>0</v>
      </c>
      <c r="AB103" s="64">
        <v>1.6440581452362765E-3</v>
      </c>
      <c r="AC103" s="64">
        <v>0.99835594185476384</v>
      </c>
      <c r="AD103" s="66">
        <f t="shared" si="63"/>
        <v>0.66940082311663385</v>
      </c>
      <c r="AE103" s="56"/>
    </row>
    <row r="104" spans="1:31" s="25" customFormat="1" ht="20.100000000000001" customHeight="1" x14ac:dyDescent="0.3">
      <c r="A104" s="22"/>
      <c r="B104" s="23">
        <v>600</v>
      </c>
      <c r="C104" s="6">
        <v>7</v>
      </c>
      <c r="D104" s="24" t="s">
        <v>132</v>
      </c>
      <c r="E104" s="41">
        <v>3954</v>
      </c>
      <c r="F104" s="41">
        <v>268</v>
      </c>
      <c r="G104" s="41">
        <v>64</v>
      </c>
      <c r="H104" s="41">
        <v>8234</v>
      </c>
      <c r="I104" s="41">
        <v>8261</v>
      </c>
      <c r="J104" s="26"/>
      <c r="K104" s="62">
        <v>2563.81</v>
      </c>
      <c r="L104" s="42">
        <f t="shared" si="59"/>
        <v>310.35104708873018</v>
      </c>
      <c r="M104" s="26"/>
      <c r="N104" s="62">
        <v>934.75</v>
      </c>
      <c r="O104" s="42">
        <f t="shared" si="60"/>
        <v>113.15216075535649</v>
      </c>
      <c r="P104" s="26"/>
      <c r="Q104" s="62">
        <v>1629.06</v>
      </c>
      <c r="R104" s="42">
        <f t="shared" si="61"/>
        <v>197.19888633337368</v>
      </c>
      <c r="S104" s="26"/>
      <c r="T104" s="64">
        <v>4.8537041989836854E-2</v>
      </c>
      <c r="U104" s="64">
        <v>0</v>
      </c>
      <c r="V104" s="64">
        <v>2.4605509494517249E-3</v>
      </c>
      <c r="W104" s="64">
        <v>0.94900240706071148</v>
      </c>
      <c r="X104" s="64">
        <v>0</v>
      </c>
      <c r="Y104" s="64">
        <v>0</v>
      </c>
      <c r="Z104" s="32">
        <f t="shared" si="62"/>
        <v>0.3645941001868313</v>
      </c>
      <c r="AA104" s="64">
        <v>0</v>
      </c>
      <c r="AB104" s="64">
        <v>0</v>
      </c>
      <c r="AC104" s="64">
        <v>1</v>
      </c>
      <c r="AD104" s="66">
        <f t="shared" si="63"/>
        <v>0.63540589981316864</v>
      </c>
      <c r="AE104" s="56"/>
    </row>
    <row r="105" spans="1:31" s="25" customFormat="1" ht="20.100000000000001" customHeight="1" x14ac:dyDescent="0.3">
      <c r="A105" s="22"/>
      <c r="B105" s="23">
        <v>604</v>
      </c>
      <c r="C105" s="6">
        <v>7</v>
      </c>
      <c r="D105" s="24" t="s">
        <v>133</v>
      </c>
      <c r="E105" s="41">
        <v>5166</v>
      </c>
      <c r="F105" s="41">
        <v>482</v>
      </c>
      <c r="G105" s="41">
        <v>575</v>
      </c>
      <c r="H105" s="41">
        <v>12518</v>
      </c>
      <c r="I105" s="41">
        <v>12758</v>
      </c>
      <c r="J105" s="26"/>
      <c r="K105" s="62">
        <v>4368.8</v>
      </c>
      <c r="L105" s="42">
        <f t="shared" si="59"/>
        <v>342.43611851387362</v>
      </c>
      <c r="M105" s="26"/>
      <c r="N105" s="62">
        <v>1920.91</v>
      </c>
      <c r="O105" s="42">
        <f t="shared" si="60"/>
        <v>150.5651356011914</v>
      </c>
      <c r="P105" s="26"/>
      <c r="Q105" s="62">
        <v>2447.89</v>
      </c>
      <c r="R105" s="42">
        <f t="shared" si="61"/>
        <v>191.87098291268225</v>
      </c>
      <c r="S105" s="26"/>
      <c r="T105" s="64">
        <v>3.5904857593536392E-2</v>
      </c>
      <c r="U105" s="64">
        <v>0</v>
      </c>
      <c r="V105" s="64">
        <v>0.26707133598138383</v>
      </c>
      <c r="W105" s="64">
        <v>0.47805987787038429</v>
      </c>
      <c r="X105" s="64">
        <v>0.21125924691942879</v>
      </c>
      <c r="Y105" s="64">
        <v>7.7046816352666185E-3</v>
      </c>
      <c r="Z105" s="32">
        <f t="shared" si="62"/>
        <v>0.43968824391137157</v>
      </c>
      <c r="AA105" s="64">
        <v>0</v>
      </c>
      <c r="AB105" s="64">
        <v>0</v>
      </c>
      <c r="AC105" s="64">
        <v>1</v>
      </c>
      <c r="AD105" s="66">
        <f t="shared" si="63"/>
        <v>0.56031175608862838</v>
      </c>
      <c r="AE105" s="56"/>
    </row>
    <row r="106" spans="1:31" s="25" customFormat="1" ht="20.100000000000001" customHeight="1" x14ac:dyDescent="0.3">
      <c r="A106" s="22"/>
      <c r="B106" s="23">
        <v>711</v>
      </c>
      <c r="C106" s="6">
        <v>7</v>
      </c>
      <c r="D106" s="24" t="s">
        <v>24</v>
      </c>
      <c r="E106" s="41">
        <v>1574</v>
      </c>
      <c r="F106" s="41">
        <v>370</v>
      </c>
      <c r="G106" s="41">
        <v>194</v>
      </c>
      <c r="H106" s="41">
        <v>3881</v>
      </c>
      <c r="I106" s="41">
        <v>3962</v>
      </c>
      <c r="J106" s="26"/>
      <c r="K106" s="62">
        <v>1487.23</v>
      </c>
      <c r="L106" s="42">
        <f t="shared" si="59"/>
        <v>375.37354871277131</v>
      </c>
      <c r="M106" s="26"/>
      <c r="N106" s="62">
        <v>604.88</v>
      </c>
      <c r="O106" s="42">
        <f t="shared" si="60"/>
        <v>152.67036850075721</v>
      </c>
      <c r="P106" s="26"/>
      <c r="Q106" s="62">
        <v>882.34999999999991</v>
      </c>
      <c r="R106" s="42">
        <f t="shared" si="61"/>
        <v>222.7031802120141</v>
      </c>
      <c r="S106" s="26"/>
      <c r="T106" s="64">
        <v>3.5345853723052503E-2</v>
      </c>
      <c r="U106" s="64">
        <v>0</v>
      </c>
      <c r="V106" s="64">
        <v>0</v>
      </c>
      <c r="W106" s="64">
        <v>0.94390622933474422</v>
      </c>
      <c r="X106" s="64">
        <v>0</v>
      </c>
      <c r="Y106" s="64">
        <v>2.0747916942203414E-2</v>
      </c>
      <c r="Z106" s="32">
        <f t="shared" si="62"/>
        <v>0.40671584085850876</v>
      </c>
      <c r="AA106" s="64">
        <v>0</v>
      </c>
      <c r="AB106" s="64">
        <v>1.0426701422338075E-3</v>
      </c>
      <c r="AC106" s="64">
        <v>0.9989573298577662</v>
      </c>
      <c r="AD106" s="66">
        <f t="shared" si="63"/>
        <v>0.59328415914149113</v>
      </c>
      <c r="AE106" s="56"/>
    </row>
    <row r="107" spans="1:31" s="25" customFormat="1" ht="20.100000000000001" customHeight="1" x14ac:dyDescent="0.3">
      <c r="A107" s="22"/>
      <c r="B107" s="23">
        <v>712</v>
      </c>
      <c r="C107" s="6">
        <v>7</v>
      </c>
      <c r="D107" s="24" t="s">
        <v>140</v>
      </c>
      <c r="E107" s="41">
        <v>3372</v>
      </c>
      <c r="F107" s="41">
        <v>0</v>
      </c>
      <c r="G107" s="41">
        <v>252</v>
      </c>
      <c r="H107" s="41">
        <v>6885</v>
      </c>
      <c r="I107" s="41">
        <v>6990</v>
      </c>
      <c r="J107" s="26"/>
      <c r="K107" s="62">
        <v>3179.59</v>
      </c>
      <c r="L107" s="42">
        <f t="shared" si="59"/>
        <v>454.87696709585123</v>
      </c>
      <c r="M107" s="26"/>
      <c r="N107" s="62">
        <v>895.92</v>
      </c>
      <c r="O107" s="42">
        <f t="shared" si="60"/>
        <v>128.17167381974249</v>
      </c>
      <c r="P107" s="26"/>
      <c r="Q107" s="62">
        <v>2283.67</v>
      </c>
      <c r="R107" s="42">
        <f t="shared" si="61"/>
        <v>326.7052932761087</v>
      </c>
      <c r="S107" s="26"/>
      <c r="T107" s="64">
        <v>4.2347531029556212E-2</v>
      </c>
      <c r="U107" s="64">
        <v>0</v>
      </c>
      <c r="V107" s="64">
        <v>7.1658183766407715E-2</v>
      </c>
      <c r="W107" s="64">
        <v>0.87243280650058042</v>
      </c>
      <c r="X107" s="64">
        <v>0</v>
      </c>
      <c r="Y107" s="64">
        <v>1.3561478703455667E-2</v>
      </c>
      <c r="Z107" s="32">
        <f t="shared" si="62"/>
        <v>0.28177217817391548</v>
      </c>
      <c r="AA107" s="64">
        <v>0</v>
      </c>
      <c r="AB107" s="64">
        <v>1.1166236803040719E-3</v>
      </c>
      <c r="AC107" s="64">
        <v>0.99888337631969581</v>
      </c>
      <c r="AD107" s="66">
        <f t="shared" si="63"/>
        <v>0.71822782182608447</v>
      </c>
      <c r="AE107" s="56"/>
    </row>
    <row r="108" spans="1:31" s="25" customFormat="1" ht="20.100000000000001" customHeight="1" x14ac:dyDescent="0.3">
      <c r="A108" s="22"/>
      <c r="B108" s="23">
        <v>736</v>
      </c>
      <c r="C108" s="6">
        <v>7</v>
      </c>
      <c r="D108" s="24" t="s">
        <v>55</v>
      </c>
      <c r="E108" s="41">
        <v>1387</v>
      </c>
      <c r="F108" s="41">
        <v>23</v>
      </c>
      <c r="G108" s="41">
        <v>0</v>
      </c>
      <c r="H108" s="41">
        <v>2961</v>
      </c>
      <c r="I108" s="41">
        <v>2961</v>
      </c>
      <c r="J108" s="26"/>
      <c r="K108" s="62">
        <v>991.42373275862064</v>
      </c>
      <c r="L108" s="42">
        <f t="shared" si="59"/>
        <v>334.82733291409005</v>
      </c>
      <c r="M108" s="26"/>
      <c r="N108" s="62">
        <v>339.30298620689649</v>
      </c>
      <c r="O108" s="42">
        <f t="shared" si="60"/>
        <v>114.59067416646285</v>
      </c>
      <c r="P108" s="26">
        <v>6</v>
      </c>
      <c r="Q108" s="62">
        <v>652.12074655172421</v>
      </c>
      <c r="R108" s="42">
        <f t="shared" si="61"/>
        <v>220.23665874762725</v>
      </c>
      <c r="S108" s="26"/>
      <c r="T108" s="64">
        <v>4.8098604089645614E-2</v>
      </c>
      <c r="U108" s="64">
        <v>0</v>
      </c>
      <c r="V108" s="64">
        <v>1.0609986196245355E-2</v>
      </c>
      <c r="W108" s="64">
        <v>0.77300523976810631</v>
      </c>
      <c r="X108" s="64">
        <v>0.12048228769514172</v>
      </c>
      <c r="Y108" s="64">
        <v>4.7803882250861011E-2</v>
      </c>
      <c r="Z108" s="32">
        <f t="shared" si="62"/>
        <v>0.34223811171313334</v>
      </c>
      <c r="AA108" s="64">
        <v>0</v>
      </c>
      <c r="AB108" s="64">
        <v>0</v>
      </c>
      <c r="AC108" s="64">
        <v>1</v>
      </c>
      <c r="AD108" s="66">
        <f t="shared" si="63"/>
        <v>0.65776188828686666</v>
      </c>
      <c r="AE108" s="56"/>
    </row>
    <row r="109" spans="1:31" s="25" customFormat="1" ht="20.100000000000001" customHeight="1" x14ac:dyDescent="0.3">
      <c r="A109" s="22"/>
      <c r="B109" s="23">
        <v>757</v>
      </c>
      <c r="C109" s="6">
        <v>7</v>
      </c>
      <c r="D109" s="24" t="s">
        <v>37</v>
      </c>
      <c r="E109" s="41">
        <v>3698</v>
      </c>
      <c r="F109" s="41">
        <v>24</v>
      </c>
      <c r="G109" s="41">
        <v>510</v>
      </c>
      <c r="H109" s="41">
        <v>7773</v>
      </c>
      <c r="I109" s="41">
        <v>7986</v>
      </c>
      <c r="J109" s="26"/>
      <c r="K109" s="62">
        <v>3767.26</v>
      </c>
      <c r="L109" s="42">
        <f t="shared" si="59"/>
        <v>471.733032807413</v>
      </c>
      <c r="M109" s="26"/>
      <c r="N109" s="62">
        <v>1101.8800000000001</v>
      </c>
      <c r="O109" s="42">
        <f t="shared" si="60"/>
        <v>137.97645880290509</v>
      </c>
      <c r="P109" s="26"/>
      <c r="Q109" s="62">
        <v>2665.38</v>
      </c>
      <c r="R109" s="42">
        <f t="shared" si="61"/>
        <v>333.75657400450791</v>
      </c>
      <c r="S109" s="26"/>
      <c r="T109" s="64">
        <v>3.8869931389988018E-2</v>
      </c>
      <c r="U109" s="64">
        <v>4.5376992049950986E-2</v>
      </c>
      <c r="V109" s="64">
        <v>0.27207136893309614</v>
      </c>
      <c r="W109" s="64">
        <v>0.59536428649217699</v>
      </c>
      <c r="X109" s="64">
        <v>3.5811522125821324E-2</v>
      </c>
      <c r="Y109" s="64">
        <v>1.2505899008966492E-2</v>
      </c>
      <c r="Z109" s="32">
        <f t="shared" si="62"/>
        <v>0.29248843987407297</v>
      </c>
      <c r="AA109" s="64">
        <v>0</v>
      </c>
      <c r="AB109" s="64">
        <v>1.0880249720490135E-3</v>
      </c>
      <c r="AC109" s="64">
        <v>0.99891197502795093</v>
      </c>
      <c r="AD109" s="66">
        <f t="shared" si="63"/>
        <v>0.70751156012592709</v>
      </c>
      <c r="AE109" s="56"/>
    </row>
    <row r="110" spans="1:31" s="25" customFormat="1" ht="20.100000000000001" customHeight="1" x14ac:dyDescent="0.3">
      <c r="A110" s="22"/>
      <c r="B110" s="23">
        <v>786</v>
      </c>
      <c r="C110" s="6">
        <v>7</v>
      </c>
      <c r="D110" s="24" t="s">
        <v>136</v>
      </c>
      <c r="E110" s="41">
        <v>19232</v>
      </c>
      <c r="F110" s="41">
        <v>1353</v>
      </c>
      <c r="G110" s="41">
        <v>2071</v>
      </c>
      <c r="H110" s="41">
        <v>45608</v>
      </c>
      <c r="I110" s="41">
        <v>46471</v>
      </c>
      <c r="J110" s="26"/>
      <c r="K110" s="62">
        <v>19812.09</v>
      </c>
      <c r="L110" s="42">
        <f t="shared" si="59"/>
        <v>426.33233629575432</v>
      </c>
      <c r="M110" s="26"/>
      <c r="N110" s="62">
        <v>6011.2</v>
      </c>
      <c r="O110" s="42">
        <f t="shared" si="60"/>
        <v>129.35379053603322</v>
      </c>
      <c r="P110" s="26"/>
      <c r="Q110" s="62">
        <v>13800.890000000001</v>
      </c>
      <c r="R110" s="42">
        <f t="shared" si="61"/>
        <v>296.97854575972116</v>
      </c>
      <c r="S110" s="26"/>
      <c r="T110" s="64">
        <v>4.1805296779345226E-2</v>
      </c>
      <c r="U110" s="64">
        <v>0</v>
      </c>
      <c r="V110" s="64">
        <v>0.13587636412030876</v>
      </c>
      <c r="W110" s="64">
        <v>0.672900585573596</v>
      </c>
      <c r="X110" s="64">
        <v>0.14941775352675007</v>
      </c>
      <c r="Y110" s="64">
        <v>0</v>
      </c>
      <c r="Z110" s="32">
        <f t="shared" si="62"/>
        <v>0.30341069518662594</v>
      </c>
      <c r="AA110" s="64">
        <v>0</v>
      </c>
      <c r="AB110" s="64">
        <v>4.8801200502286441E-3</v>
      </c>
      <c r="AC110" s="64">
        <v>0.99511987994977136</v>
      </c>
      <c r="AD110" s="66">
        <f t="shared" si="63"/>
        <v>0.69658930481337411</v>
      </c>
      <c r="AE110" s="56"/>
    </row>
    <row r="111" spans="1:31" s="25" customFormat="1" ht="20.100000000000001" customHeight="1" x14ac:dyDescent="0.3">
      <c r="A111" s="22"/>
      <c r="B111" s="23">
        <v>958</v>
      </c>
      <c r="C111" s="6">
        <v>7</v>
      </c>
      <c r="D111" s="24" t="s">
        <v>36</v>
      </c>
      <c r="E111" s="41">
        <v>1957</v>
      </c>
      <c r="F111" s="41">
        <v>20</v>
      </c>
      <c r="G111" s="41">
        <v>8</v>
      </c>
      <c r="H111" s="41">
        <v>4109</v>
      </c>
      <c r="I111" s="41">
        <v>4112</v>
      </c>
      <c r="J111" s="26"/>
      <c r="K111" s="62">
        <v>2673.2763413554635</v>
      </c>
      <c r="L111" s="42">
        <f t="shared" si="59"/>
        <v>650.11584176932479</v>
      </c>
      <c r="M111" s="26"/>
      <c r="N111" s="62">
        <v>1164.4750730843705</v>
      </c>
      <c r="O111" s="42">
        <f t="shared" si="60"/>
        <v>283.18946329872824</v>
      </c>
      <c r="P111" s="26">
        <v>6</v>
      </c>
      <c r="Q111" s="62">
        <v>1508.8012682710928</v>
      </c>
      <c r="R111" s="42">
        <f t="shared" si="61"/>
        <v>366.92637847059649</v>
      </c>
      <c r="S111" s="26"/>
      <c r="T111" s="64">
        <v>1.9442236698148412E-2</v>
      </c>
      <c r="U111" s="64">
        <v>7.934905790233715E-2</v>
      </c>
      <c r="V111" s="64">
        <v>1.8248565805461737E-2</v>
      </c>
      <c r="W111" s="64">
        <v>0.69943538673357153</v>
      </c>
      <c r="X111" s="64">
        <v>0.18352475286048131</v>
      </c>
      <c r="Y111" s="64">
        <v>0</v>
      </c>
      <c r="Z111" s="32">
        <f t="shared" si="62"/>
        <v>0.43559846584881406</v>
      </c>
      <c r="AA111" s="64">
        <v>0</v>
      </c>
      <c r="AB111" s="64">
        <v>9.7362060258823855E-3</v>
      </c>
      <c r="AC111" s="64">
        <v>0.99026379397411757</v>
      </c>
      <c r="AD111" s="66">
        <f t="shared" si="63"/>
        <v>0.56440153415118588</v>
      </c>
      <c r="AE111" s="56"/>
    </row>
    <row r="112" spans="1:31" s="25" customFormat="1" ht="20.100000000000001" customHeight="1" x14ac:dyDescent="0.3">
      <c r="A112" s="22"/>
      <c r="B112" s="23">
        <v>967</v>
      </c>
      <c r="C112" s="6">
        <v>7</v>
      </c>
      <c r="D112" s="24" t="s">
        <v>137</v>
      </c>
      <c r="E112" s="41">
        <v>1088</v>
      </c>
      <c r="F112" s="41">
        <v>43</v>
      </c>
      <c r="G112" s="41">
        <v>16</v>
      </c>
      <c r="H112" s="41">
        <v>2200</v>
      </c>
      <c r="I112" s="41">
        <v>2207</v>
      </c>
      <c r="J112" s="26"/>
      <c r="K112" s="62">
        <v>753.07</v>
      </c>
      <c r="L112" s="42">
        <f t="shared" si="59"/>
        <v>341.21884911644764</v>
      </c>
      <c r="M112" s="26"/>
      <c r="N112" s="62">
        <v>236.74</v>
      </c>
      <c r="O112" s="42">
        <f t="shared" si="60"/>
        <v>107.26778432260988</v>
      </c>
      <c r="P112" s="26"/>
      <c r="Q112" s="62">
        <v>516.33000000000004</v>
      </c>
      <c r="R112" s="42">
        <f t="shared" si="61"/>
        <v>233.95106479383782</v>
      </c>
      <c r="S112" s="26"/>
      <c r="T112" s="64">
        <v>5.1195404240939421E-2</v>
      </c>
      <c r="U112" s="64">
        <v>0</v>
      </c>
      <c r="V112" s="64">
        <v>0</v>
      </c>
      <c r="W112" s="64">
        <v>0.94880459575906051</v>
      </c>
      <c r="X112" s="64">
        <v>0</v>
      </c>
      <c r="Y112" s="64">
        <v>0</v>
      </c>
      <c r="Z112" s="32">
        <f t="shared" si="62"/>
        <v>0.31436652635213191</v>
      </c>
      <c r="AA112" s="64">
        <v>0</v>
      </c>
      <c r="AB112" s="64">
        <v>2.3163480719694769E-2</v>
      </c>
      <c r="AC112" s="64">
        <v>0.97683651928030513</v>
      </c>
      <c r="AD112" s="66">
        <f t="shared" si="63"/>
        <v>0.68563347364786809</v>
      </c>
      <c r="AE112" s="56"/>
    </row>
    <row r="113" spans="1:31" s="25" customFormat="1" ht="20.100000000000001" customHeight="1" x14ac:dyDescent="0.3">
      <c r="A113" s="22"/>
      <c r="B113" s="23">
        <v>975</v>
      </c>
      <c r="C113" s="6">
        <v>7</v>
      </c>
      <c r="D113" s="24" t="s">
        <v>139</v>
      </c>
      <c r="E113" s="41">
        <v>204</v>
      </c>
      <c r="F113" s="41">
        <v>0</v>
      </c>
      <c r="G113" s="41">
        <v>9</v>
      </c>
      <c r="H113" s="41">
        <v>427</v>
      </c>
      <c r="I113" s="41">
        <v>431</v>
      </c>
      <c r="J113" s="26"/>
      <c r="K113" s="62">
        <v>138.12</v>
      </c>
      <c r="L113" s="42">
        <f t="shared" si="59"/>
        <v>320.46403712296984</v>
      </c>
      <c r="M113" s="26"/>
      <c r="N113" s="62">
        <v>35.71</v>
      </c>
      <c r="O113" s="42">
        <f t="shared" si="60"/>
        <v>82.853828306264504</v>
      </c>
      <c r="P113" s="26"/>
      <c r="Q113" s="62">
        <v>102.41</v>
      </c>
      <c r="R113" s="42">
        <f t="shared" si="61"/>
        <v>237.61020881670532</v>
      </c>
      <c r="S113" s="26">
        <v>3</v>
      </c>
      <c r="T113" s="64">
        <v>6.5807896947633712E-2</v>
      </c>
      <c r="U113" s="64">
        <v>0</v>
      </c>
      <c r="V113" s="64">
        <v>0</v>
      </c>
      <c r="W113" s="64">
        <v>0.93419210305236622</v>
      </c>
      <c r="X113" s="64">
        <v>0</v>
      </c>
      <c r="Y113" s="64">
        <v>0</v>
      </c>
      <c r="Z113" s="32">
        <f t="shared" si="62"/>
        <v>0.25854329568491169</v>
      </c>
      <c r="AA113" s="64">
        <v>0</v>
      </c>
      <c r="AB113" s="64">
        <v>0</v>
      </c>
      <c r="AC113" s="64">
        <v>1</v>
      </c>
      <c r="AD113" s="66">
        <f t="shared" si="63"/>
        <v>0.74145670431508826</v>
      </c>
      <c r="AE113" s="56"/>
    </row>
    <row r="114" spans="1:31" s="25" customFormat="1" ht="20.100000000000001" customHeight="1" x14ac:dyDescent="0.3">
      <c r="A114" s="22"/>
      <c r="B114" s="23">
        <v>976</v>
      </c>
      <c r="C114" s="6">
        <v>7</v>
      </c>
      <c r="D114" s="24" t="s">
        <v>144</v>
      </c>
      <c r="E114" s="41">
        <v>250</v>
      </c>
      <c r="F114" s="41">
        <v>30</v>
      </c>
      <c r="G114" s="41">
        <v>0</v>
      </c>
      <c r="H114" s="41">
        <v>935</v>
      </c>
      <c r="I114" s="41">
        <v>935</v>
      </c>
      <c r="J114" s="26"/>
      <c r="K114" s="62">
        <v>260.83</v>
      </c>
      <c r="L114" s="42">
        <f t="shared" si="59"/>
        <v>278.96256684491976</v>
      </c>
      <c r="M114" s="26"/>
      <c r="N114" s="62">
        <v>43.13</v>
      </c>
      <c r="O114" s="42">
        <f t="shared" si="60"/>
        <v>46.128342245989302</v>
      </c>
      <c r="P114" s="26"/>
      <c r="Q114" s="62">
        <v>217.7</v>
      </c>
      <c r="R114" s="42">
        <f t="shared" si="61"/>
        <v>232.83422459893049</v>
      </c>
      <c r="S114" s="26">
        <v>3</v>
      </c>
      <c r="T114" s="64">
        <v>0.11940644562949224</v>
      </c>
      <c r="U114" s="64">
        <v>0</v>
      </c>
      <c r="V114" s="64">
        <v>0</v>
      </c>
      <c r="W114" s="64">
        <v>0.88059355437050768</v>
      </c>
      <c r="X114" s="64">
        <v>0</v>
      </c>
      <c r="Y114" s="64">
        <v>0</v>
      </c>
      <c r="Z114" s="32">
        <f t="shared" si="62"/>
        <v>0.16535674577310894</v>
      </c>
      <c r="AA114" s="64">
        <v>0</v>
      </c>
      <c r="AB114" s="64">
        <v>0</v>
      </c>
      <c r="AC114" s="64">
        <v>1</v>
      </c>
      <c r="AD114" s="66">
        <f t="shared" si="63"/>
        <v>0.83464325422689112</v>
      </c>
      <c r="AE114" s="56"/>
    </row>
    <row r="115" spans="1:31" s="25" customFormat="1" ht="20.100000000000001" customHeight="1" x14ac:dyDescent="0.3">
      <c r="A115" s="22"/>
      <c r="B115" s="23">
        <v>977</v>
      </c>
      <c r="C115" s="6">
        <v>7</v>
      </c>
      <c r="D115" s="24" t="s">
        <v>138</v>
      </c>
      <c r="E115" s="41">
        <v>311</v>
      </c>
      <c r="F115" s="41">
        <v>0</v>
      </c>
      <c r="G115" s="41">
        <v>15</v>
      </c>
      <c r="H115" s="41">
        <v>325</v>
      </c>
      <c r="I115" s="41">
        <v>331</v>
      </c>
      <c r="J115" s="26"/>
      <c r="K115" s="62">
        <v>184.45000000000002</v>
      </c>
      <c r="L115" s="42">
        <f t="shared" si="59"/>
        <v>557.25075528700916</v>
      </c>
      <c r="M115" s="26"/>
      <c r="N115" s="62">
        <v>85.17</v>
      </c>
      <c r="O115" s="42">
        <f t="shared" si="60"/>
        <v>257.31117824773412</v>
      </c>
      <c r="P115" s="26"/>
      <c r="Q115" s="62">
        <v>99.28</v>
      </c>
      <c r="R115" s="42">
        <f t="shared" si="61"/>
        <v>299.93957703927492</v>
      </c>
      <c r="S115" s="26"/>
      <c r="T115" s="64">
        <v>2.101678994951274E-2</v>
      </c>
      <c r="U115" s="64">
        <v>0</v>
      </c>
      <c r="V115" s="64">
        <v>0</v>
      </c>
      <c r="W115" s="64">
        <v>0.97898321005048716</v>
      </c>
      <c r="X115" s="64">
        <v>0</v>
      </c>
      <c r="Y115" s="64">
        <v>0</v>
      </c>
      <c r="Z115" s="32">
        <f t="shared" si="62"/>
        <v>0.46175115207373268</v>
      </c>
      <c r="AA115" s="64">
        <v>0</v>
      </c>
      <c r="AB115" s="64">
        <v>0</v>
      </c>
      <c r="AC115" s="64">
        <v>1</v>
      </c>
      <c r="AD115" s="66">
        <f t="shared" si="63"/>
        <v>0.53824884792626726</v>
      </c>
      <c r="AE115" s="56"/>
    </row>
    <row r="116" spans="1:31" s="116" customFormat="1" x14ac:dyDescent="0.3">
      <c r="A116" s="114"/>
      <c r="B116" s="117"/>
      <c r="C116" s="7"/>
      <c r="D116" s="88" t="s">
        <v>101</v>
      </c>
      <c r="E116" s="76">
        <f>SUM(E85:E115)</f>
        <v>170404</v>
      </c>
      <c r="F116" s="76">
        <f>SUM(F85:F115)</f>
        <v>8535</v>
      </c>
      <c r="G116" s="76">
        <f>SUM(G85:G115)</f>
        <v>15918</v>
      </c>
      <c r="H116" s="76">
        <f>SUM(H85:H115)</f>
        <v>364345</v>
      </c>
      <c r="I116" s="76">
        <f>SUM(I85:I115)</f>
        <v>370980</v>
      </c>
      <c r="J116" s="76"/>
      <c r="K116" s="151">
        <f>SUM(K85:K115)</f>
        <v>149596.10663557731</v>
      </c>
      <c r="L116" s="152">
        <f t="shared" ref="L116" si="64">K116*1000/I116</f>
        <v>403.24574541909891</v>
      </c>
      <c r="M116" s="153"/>
      <c r="N116" s="74">
        <f>SUM(N85:N115)</f>
        <v>52292.26494550678</v>
      </c>
      <c r="O116" s="79">
        <f t="shared" ref="O116" si="65">N116*1000/I116</f>
        <v>140.95709996632374</v>
      </c>
      <c r="P116" s="82"/>
      <c r="Q116" s="74">
        <f>SUM(Q85:Q115)</f>
        <v>97303.841690070534</v>
      </c>
      <c r="R116" s="77">
        <f t="shared" ref="R116" si="66">Q116*1000/I116</f>
        <v>262.2886454527752</v>
      </c>
      <c r="S116" s="10"/>
      <c r="T116" s="86"/>
      <c r="U116" s="86"/>
      <c r="V116" s="86"/>
      <c r="W116" s="210" t="s">
        <v>109</v>
      </c>
      <c r="X116" s="211"/>
      <c r="Y116" s="212"/>
      <c r="Z116" s="73">
        <f t="shared" ref="Z116" si="67">N116/K116</f>
        <v>0.34955632283193733</v>
      </c>
      <c r="AA116" s="86"/>
      <c r="AB116" s="86"/>
      <c r="AC116" s="86"/>
      <c r="AD116" s="87">
        <f t="shared" ref="AD116" si="68">Q116/K116</f>
        <v>0.65044367716806273</v>
      </c>
      <c r="AE116" s="154"/>
    </row>
    <row r="117" spans="1:31" s="116" customFormat="1" x14ac:dyDescent="0.3">
      <c r="A117" s="114"/>
      <c r="B117" s="117"/>
      <c r="C117" s="7"/>
      <c r="D117" s="118"/>
      <c r="E117" s="119"/>
      <c r="F117" s="119"/>
      <c r="G117" s="119"/>
      <c r="H117" s="119"/>
      <c r="I117" s="119"/>
      <c r="J117" s="83"/>
      <c r="K117" s="120"/>
      <c r="L117" s="121"/>
      <c r="M117" s="89"/>
      <c r="N117" s="120"/>
      <c r="O117" s="122"/>
      <c r="P117" s="82"/>
      <c r="Q117" s="120"/>
      <c r="R117" s="121"/>
      <c r="S117" s="10"/>
      <c r="T117" s="86"/>
      <c r="U117" s="86"/>
      <c r="V117" s="86"/>
      <c r="W117" s="86"/>
      <c r="X117" s="86"/>
      <c r="Y117" s="86"/>
      <c r="Z117" s="73"/>
      <c r="AA117" s="86"/>
      <c r="AB117" s="86"/>
      <c r="AC117" s="86"/>
      <c r="AD117" s="87"/>
      <c r="AE117" s="154"/>
    </row>
    <row r="118" spans="1:31" s="116" customFormat="1" ht="16.8" thickBot="1" x14ac:dyDescent="0.35">
      <c r="A118" s="114"/>
      <c r="B118" s="117"/>
      <c r="C118" s="7"/>
      <c r="D118" s="123"/>
      <c r="E118" s="124"/>
      <c r="F118" s="124"/>
      <c r="G118" s="124"/>
      <c r="H118" s="124"/>
      <c r="I118" s="124"/>
      <c r="J118" s="125"/>
      <c r="K118" s="126"/>
      <c r="L118" s="127"/>
      <c r="M118" s="133"/>
      <c r="N118" s="126"/>
      <c r="O118" s="128"/>
      <c r="P118" s="129"/>
      <c r="Q118" s="126"/>
      <c r="R118" s="127"/>
      <c r="S118" s="15"/>
      <c r="T118" s="130"/>
      <c r="U118" s="130"/>
      <c r="V118" s="130"/>
      <c r="W118" s="130"/>
      <c r="X118" s="130"/>
      <c r="Y118" s="130"/>
      <c r="Z118" s="131"/>
      <c r="AA118" s="130"/>
      <c r="AB118" s="130"/>
      <c r="AC118" s="130"/>
      <c r="AD118" s="132"/>
      <c r="AE118" s="154"/>
    </row>
    <row r="119" spans="1:31" s="116" customFormat="1" ht="15" thickBot="1" x14ac:dyDescent="0.35">
      <c r="A119" s="114"/>
      <c r="B119" s="117"/>
      <c r="C119" s="13"/>
      <c r="D119" s="213" t="s">
        <v>107</v>
      </c>
      <c r="E119" s="232"/>
      <c r="F119" s="232"/>
      <c r="G119" s="232"/>
      <c r="H119" s="232"/>
      <c r="I119" s="232"/>
      <c r="J119" s="232"/>
      <c r="K119" s="232"/>
      <c r="L119" s="232"/>
      <c r="M119" s="232"/>
      <c r="N119" s="232"/>
      <c r="O119" s="232"/>
      <c r="P119" s="232"/>
      <c r="Q119" s="232"/>
      <c r="R119" s="232"/>
      <c r="S119" s="232"/>
      <c r="T119" s="232"/>
      <c r="U119" s="232"/>
      <c r="V119" s="232"/>
      <c r="W119" s="232"/>
      <c r="X119" s="232"/>
      <c r="Y119" s="232"/>
      <c r="Z119" s="232"/>
      <c r="AA119" s="232"/>
      <c r="AB119" s="232"/>
      <c r="AC119" s="232"/>
      <c r="AD119" s="233"/>
      <c r="AE119" s="154"/>
    </row>
    <row r="120" spans="1:31" s="25" customFormat="1" ht="20.100000000000001" customHeight="1" x14ac:dyDescent="0.3">
      <c r="A120" s="22"/>
      <c r="B120" s="23">
        <v>545</v>
      </c>
      <c r="C120" s="6">
        <v>8</v>
      </c>
      <c r="D120" s="24" t="s">
        <v>146</v>
      </c>
      <c r="E120" s="41">
        <v>219</v>
      </c>
      <c r="F120" s="41">
        <v>0</v>
      </c>
      <c r="G120" s="41">
        <v>6</v>
      </c>
      <c r="H120" s="41">
        <v>399</v>
      </c>
      <c r="I120" s="41">
        <v>402</v>
      </c>
      <c r="J120" s="26"/>
      <c r="K120" s="62">
        <v>125.88</v>
      </c>
      <c r="L120" s="42">
        <f t="shared" ref="L120:L126" si="69">K120*1000/I120</f>
        <v>313.13432835820896</v>
      </c>
      <c r="M120" s="26"/>
      <c r="N120" s="62">
        <v>21.81</v>
      </c>
      <c r="O120" s="42">
        <f t="shared" ref="O120:O126" si="70">N120*1000/I120</f>
        <v>54.253731343283583</v>
      </c>
      <c r="P120" s="26"/>
      <c r="Q120" s="62">
        <v>104.07</v>
      </c>
      <c r="R120" s="42">
        <f t="shared" ref="R120:R126" si="71">Q120*1000/I120</f>
        <v>258.8805970149254</v>
      </c>
      <c r="S120" s="26">
        <v>3</v>
      </c>
      <c r="T120" s="64">
        <v>0.10087116001834022</v>
      </c>
      <c r="U120" s="64">
        <v>0</v>
      </c>
      <c r="V120" s="64">
        <v>0</v>
      </c>
      <c r="W120" s="64">
        <v>0.89912883998165982</v>
      </c>
      <c r="X120" s="64">
        <v>0</v>
      </c>
      <c r="Y120" s="64">
        <v>0</v>
      </c>
      <c r="Z120" s="32">
        <f t="shared" ref="Z120:Z126" si="72">N120/K120</f>
        <v>0.17326024785510008</v>
      </c>
      <c r="AA120" s="64">
        <v>0</v>
      </c>
      <c r="AB120" s="64">
        <v>0</v>
      </c>
      <c r="AC120" s="64">
        <v>1</v>
      </c>
      <c r="AD120" s="66">
        <f t="shared" ref="AD120:AD126" si="73">Q120/K120</f>
        <v>0.82673975214489992</v>
      </c>
      <c r="AE120" s="56"/>
    </row>
    <row r="121" spans="1:31" s="25" customFormat="1" ht="20.100000000000001" customHeight="1" x14ac:dyDescent="0.3">
      <c r="A121" s="22"/>
      <c r="B121" s="23">
        <v>611</v>
      </c>
      <c r="C121" s="6">
        <v>8</v>
      </c>
      <c r="D121" s="24" t="s">
        <v>141</v>
      </c>
      <c r="E121" s="41">
        <v>302</v>
      </c>
      <c r="F121" s="41">
        <v>0</v>
      </c>
      <c r="G121" s="41">
        <v>82</v>
      </c>
      <c r="H121" s="41">
        <v>516</v>
      </c>
      <c r="I121" s="41">
        <v>550</v>
      </c>
      <c r="J121" s="26"/>
      <c r="K121" s="62">
        <v>163.35</v>
      </c>
      <c r="L121" s="42">
        <f t="shared" si="69"/>
        <v>297</v>
      </c>
      <c r="M121" s="26"/>
      <c r="N121" s="62">
        <v>26.29</v>
      </c>
      <c r="O121" s="42">
        <f t="shared" si="70"/>
        <v>47.8</v>
      </c>
      <c r="P121" s="26"/>
      <c r="Q121" s="62">
        <v>137.06</v>
      </c>
      <c r="R121" s="42">
        <f t="shared" si="71"/>
        <v>249.2</v>
      </c>
      <c r="S121" s="26">
        <v>3</v>
      </c>
      <c r="T121" s="64">
        <v>0.10802586534804108</v>
      </c>
      <c r="U121" s="64">
        <v>0</v>
      </c>
      <c r="V121" s="64">
        <v>0</v>
      </c>
      <c r="W121" s="64">
        <v>0.89197413465195896</v>
      </c>
      <c r="X121" s="64">
        <v>0</v>
      </c>
      <c r="Y121" s="64">
        <v>0</v>
      </c>
      <c r="Z121" s="32">
        <f t="shared" si="72"/>
        <v>0.16094276094276094</v>
      </c>
      <c r="AA121" s="64">
        <v>0</v>
      </c>
      <c r="AB121" s="64">
        <v>0</v>
      </c>
      <c r="AC121" s="64">
        <v>1</v>
      </c>
      <c r="AD121" s="66">
        <f t="shared" si="73"/>
        <v>0.83905723905723906</v>
      </c>
      <c r="AE121" s="56"/>
    </row>
    <row r="122" spans="1:31" s="25" customFormat="1" ht="20.100000000000001" customHeight="1" x14ac:dyDescent="0.3">
      <c r="A122" s="22"/>
      <c r="B122" s="23">
        <v>616</v>
      </c>
      <c r="C122" s="6">
        <v>8</v>
      </c>
      <c r="D122" s="24" t="s">
        <v>153</v>
      </c>
      <c r="E122" s="41">
        <v>1648</v>
      </c>
      <c r="F122" s="41">
        <v>28</v>
      </c>
      <c r="G122" s="41">
        <v>635</v>
      </c>
      <c r="H122" s="41">
        <v>2454</v>
      </c>
      <c r="I122" s="41">
        <v>2719</v>
      </c>
      <c r="J122" s="26"/>
      <c r="K122" s="62">
        <v>937.428867536285</v>
      </c>
      <c r="L122" s="42">
        <f t="shared" si="69"/>
        <v>344.76971957936189</v>
      </c>
      <c r="M122" s="26"/>
      <c r="N122" s="62">
        <v>285.6470940290281</v>
      </c>
      <c r="O122" s="42">
        <f t="shared" si="70"/>
        <v>105.05593748768962</v>
      </c>
      <c r="P122" s="26">
        <v>6</v>
      </c>
      <c r="Q122" s="62">
        <v>651.78177350725696</v>
      </c>
      <c r="R122" s="42">
        <f t="shared" si="71"/>
        <v>239.7137820916723</v>
      </c>
      <c r="S122" s="26"/>
      <c r="T122" s="64">
        <v>4.7331130904577197E-2</v>
      </c>
      <c r="U122" s="64">
        <v>0</v>
      </c>
      <c r="V122" s="64">
        <v>0</v>
      </c>
      <c r="W122" s="64">
        <v>0.94895799640615852</v>
      </c>
      <c r="X122" s="64">
        <v>0</v>
      </c>
      <c r="Y122" s="64">
        <v>3.7108726892641887E-3</v>
      </c>
      <c r="Z122" s="32">
        <f t="shared" si="72"/>
        <v>0.30471335364330626</v>
      </c>
      <c r="AA122" s="64">
        <v>0</v>
      </c>
      <c r="AB122" s="64">
        <v>1.3792960106301447E-2</v>
      </c>
      <c r="AC122" s="64">
        <v>0.98620703989369851</v>
      </c>
      <c r="AD122" s="66">
        <f t="shared" si="73"/>
        <v>0.69528664635669379</v>
      </c>
      <c r="AE122" s="56"/>
    </row>
    <row r="123" spans="1:31" s="25" customFormat="1" ht="20.100000000000001" customHeight="1" x14ac:dyDescent="0.3">
      <c r="A123" s="22"/>
      <c r="B123" s="23">
        <v>709</v>
      </c>
      <c r="C123" s="6">
        <v>8</v>
      </c>
      <c r="D123" s="24" t="s">
        <v>120</v>
      </c>
      <c r="E123" s="41">
        <v>730</v>
      </c>
      <c r="F123" s="41">
        <v>0</v>
      </c>
      <c r="G123" s="41">
        <v>0</v>
      </c>
      <c r="H123" s="41">
        <v>1013</v>
      </c>
      <c r="I123" s="41">
        <v>1013</v>
      </c>
      <c r="J123" s="26"/>
      <c r="K123" s="62">
        <v>381.85</v>
      </c>
      <c r="L123" s="42">
        <f t="shared" si="69"/>
        <v>376.94965449160907</v>
      </c>
      <c r="M123" s="26"/>
      <c r="N123" s="62">
        <v>103.02</v>
      </c>
      <c r="O123" s="42">
        <f t="shared" si="70"/>
        <v>101.69792694965449</v>
      </c>
      <c r="P123" s="26"/>
      <c r="Q123" s="62">
        <v>278.83</v>
      </c>
      <c r="R123" s="42">
        <f t="shared" si="71"/>
        <v>275.25172754195461</v>
      </c>
      <c r="S123" s="26">
        <v>2</v>
      </c>
      <c r="T123" s="64">
        <v>5.4164239953407106E-2</v>
      </c>
      <c r="U123" s="64">
        <v>0</v>
      </c>
      <c r="V123" s="64">
        <v>0</v>
      </c>
      <c r="W123" s="64">
        <v>0.61580275674626284</v>
      </c>
      <c r="X123" s="64">
        <v>0.33003300330033003</v>
      </c>
      <c r="Y123" s="64">
        <v>0</v>
      </c>
      <c r="Z123" s="32">
        <f t="shared" si="72"/>
        <v>0.26979180306403033</v>
      </c>
      <c r="AA123" s="64">
        <v>0</v>
      </c>
      <c r="AB123" s="64">
        <v>7.1728293225262708E-3</v>
      </c>
      <c r="AC123" s="64">
        <v>0.99282717067747372</v>
      </c>
      <c r="AD123" s="66">
        <f t="shared" si="73"/>
        <v>0.7302081969359695</v>
      </c>
      <c r="AE123" s="56"/>
    </row>
    <row r="124" spans="1:31" s="25" customFormat="1" ht="20.100000000000001" customHeight="1" x14ac:dyDescent="0.3">
      <c r="A124" s="22"/>
      <c r="B124" s="23">
        <v>764</v>
      </c>
      <c r="C124" s="6">
        <v>8</v>
      </c>
      <c r="D124" s="24" t="s">
        <v>145</v>
      </c>
      <c r="E124" s="41">
        <v>680</v>
      </c>
      <c r="F124" s="41">
        <v>73</v>
      </c>
      <c r="G124" s="41">
        <v>1</v>
      </c>
      <c r="H124" s="41">
        <v>1400</v>
      </c>
      <c r="I124" s="41">
        <v>1400</v>
      </c>
      <c r="J124" s="26"/>
      <c r="K124" s="62">
        <v>383.84</v>
      </c>
      <c r="L124" s="42">
        <f t="shared" si="69"/>
        <v>274.17142857142858</v>
      </c>
      <c r="M124" s="26"/>
      <c r="N124" s="62">
        <v>35.85</v>
      </c>
      <c r="O124" s="42">
        <f t="shared" si="70"/>
        <v>25.607142857142858</v>
      </c>
      <c r="P124" s="26"/>
      <c r="Q124" s="62">
        <v>347.99</v>
      </c>
      <c r="R124" s="42">
        <f t="shared" si="71"/>
        <v>248.56428571428572</v>
      </c>
      <c r="S124" s="26">
        <v>3</v>
      </c>
      <c r="T124" s="64">
        <v>0.21506276150627615</v>
      </c>
      <c r="U124" s="64">
        <v>0</v>
      </c>
      <c r="V124" s="64">
        <v>8.3682008368200833E-2</v>
      </c>
      <c r="W124" s="64">
        <v>0.70125523012552304</v>
      </c>
      <c r="X124" s="64">
        <v>0</v>
      </c>
      <c r="Y124" s="64">
        <v>0</v>
      </c>
      <c r="Z124" s="32">
        <f t="shared" si="72"/>
        <v>9.3398290954564409E-2</v>
      </c>
      <c r="AA124" s="64">
        <v>0</v>
      </c>
      <c r="AB124" s="64">
        <v>0</v>
      </c>
      <c r="AC124" s="64">
        <v>1</v>
      </c>
      <c r="AD124" s="66">
        <f t="shared" si="73"/>
        <v>0.90660170904543569</v>
      </c>
      <c r="AE124" s="56"/>
    </row>
    <row r="125" spans="1:31" s="25" customFormat="1" ht="20.100000000000001" customHeight="1" x14ac:dyDescent="0.3">
      <c r="A125" s="22"/>
      <c r="B125" s="23">
        <v>797</v>
      </c>
      <c r="C125" s="6">
        <v>8</v>
      </c>
      <c r="D125" s="24" t="s">
        <v>121</v>
      </c>
      <c r="E125" s="41">
        <v>445</v>
      </c>
      <c r="F125" s="41">
        <v>0</v>
      </c>
      <c r="G125" s="41">
        <v>0</v>
      </c>
      <c r="H125" s="41">
        <v>478</v>
      </c>
      <c r="I125" s="41">
        <v>478</v>
      </c>
      <c r="J125" s="26"/>
      <c r="K125" s="62">
        <v>153.76</v>
      </c>
      <c r="L125" s="42">
        <f t="shared" si="69"/>
        <v>321.673640167364</v>
      </c>
      <c r="M125" s="26"/>
      <c r="N125" s="62">
        <v>32.68</v>
      </c>
      <c r="O125" s="42">
        <f t="shared" si="70"/>
        <v>68.36820083682008</v>
      </c>
      <c r="P125" s="26"/>
      <c r="Q125" s="62">
        <v>121.08</v>
      </c>
      <c r="R125" s="42">
        <f t="shared" si="71"/>
        <v>253.30543933054392</v>
      </c>
      <c r="S125" s="26">
        <v>3</v>
      </c>
      <c r="T125" s="64">
        <v>8.0477356181150553E-2</v>
      </c>
      <c r="U125" s="64">
        <v>0</v>
      </c>
      <c r="V125" s="64">
        <v>0</v>
      </c>
      <c r="W125" s="64">
        <v>0.91952264381884952</v>
      </c>
      <c r="X125" s="64">
        <v>0</v>
      </c>
      <c r="Y125" s="64">
        <v>0</v>
      </c>
      <c r="Z125" s="32">
        <f t="shared" si="72"/>
        <v>0.21253902185223728</v>
      </c>
      <c r="AA125" s="64">
        <v>0</v>
      </c>
      <c r="AB125" s="64">
        <v>2.973240832507433E-3</v>
      </c>
      <c r="AC125" s="64">
        <v>0.99702675916749262</v>
      </c>
      <c r="AD125" s="66">
        <f t="shared" si="73"/>
        <v>0.78746097814776284</v>
      </c>
      <c r="AE125" s="56"/>
    </row>
    <row r="126" spans="1:31" s="25" customFormat="1" ht="20.100000000000001" customHeight="1" x14ac:dyDescent="0.3">
      <c r="A126" s="22"/>
      <c r="B126" s="23">
        <v>873</v>
      </c>
      <c r="C126" s="6">
        <v>8</v>
      </c>
      <c r="D126" s="24" t="s">
        <v>151</v>
      </c>
      <c r="E126" s="41">
        <v>2343</v>
      </c>
      <c r="F126" s="41">
        <v>51</v>
      </c>
      <c r="G126" s="41">
        <v>2</v>
      </c>
      <c r="H126" s="41">
        <v>5021</v>
      </c>
      <c r="I126" s="41">
        <v>5022</v>
      </c>
      <c r="J126" s="26"/>
      <c r="K126" s="62">
        <v>1500.9</v>
      </c>
      <c r="L126" s="42">
        <f t="shared" si="69"/>
        <v>298.86499402628436</v>
      </c>
      <c r="M126" s="26"/>
      <c r="N126" s="62">
        <v>248.99</v>
      </c>
      <c r="O126" s="42">
        <f t="shared" si="70"/>
        <v>49.579848665870173</v>
      </c>
      <c r="P126" s="26"/>
      <c r="Q126" s="62">
        <v>1251.9100000000001</v>
      </c>
      <c r="R126" s="42">
        <f t="shared" si="71"/>
        <v>249.28514536041419</v>
      </c>
      <c r="S126" s="26">
        <v>3</v>
      </c>
      <c r="T126" s="64">
        <v>0.1111289610024499</v>
      </c>
      <c r="U126" s="64">
        <v>0</v>
      </c>
      <c r="V126" s="64">
        <v>0</v>
      </c>
      <c r="W126" s="64">
        <v>0.88887103899755004</v>
      </c>
      <c r="X126" s="64">
        <v>0</v>
      </c>
      <c r="Y126" s="64">
        <v>0</v>
      </c>
      <c r="Z126" s="32">
        <f t="shared" si="72"/>
        <v>0.16589379705510027</v>
      </c>
      <c r="AA126" s="64">
        <v>0</v>
      </c>
      <c r="AB126" s="64">
        <v>0</v>
      </c>
      <c r="AC126" s="64">
        <v>1</v>
      </c>
      <c r="AD126" s="66">
        <f t="shared" si="73"/>
        <v>0.83410620294489968</v>
      </c>
      <c r="AE126" s="56"/>
    </row>
    <row r="127" spans="1:31" s="116" customFormat="1" x14ac:dyDescent="0.3">
      <c r="A127" s="114"/>
      <c r="B127" s="117"/>
      <c r="C127" s="7"/>
      <c r="D127" s="155" t="s">
        <v>101</v>
      </c>
      <c r="E127" s="76">
        <f>SUM(E120:E126)</f>
        <v>6367</v>
      </c>
      <c r="F127" s="76">
        <f>SUM(F120:F126)</f>
        <v>152</v>
      </c>
      <c r="G127" s="76">
        <f>SUM(G120:G126)</f>
        <v>726</v>
      </c>
      <c r="H127" s="76">
        <f>SUM(H120:H126)</f>
        <v>11281</v>
      </c>
      <c r="I127" s="76">
        <f>SUM(I120:I126)</f>
        <v>11584</v>
      </c>
      <c r="J127" s="76"/>
      <c r="K127" s="151">
        <f>SUM(K120:K126)</f>
        <v>3647.0088675362849</v>
      </c>
      <c r="L127" s="152">
        <f t="shared" ref="L127" si="74">K127*1000/I127</f>
        <v>314.83156660361578</v>
      </c>
      <c r="M127" s="156"/>
      <c r="N127" s="74">
        <f>SUM(N120:N126)</f>
        <v>754.28709402902814</v>
      </c>
      <c r="O127" s="79">
        <f t="shared" ref="O127" si="75">N127*1000/I127</f>
        <v>65.114562675157813</v>
      </c>
      <c r="P127" s="82"/>
      <c r="Q127" s="74">
        <f>SUM(Q120:Q126)</f>
        <v>2892.7217735072572</v>
      </c>
      <c r="R127" s="77">
        <f t="shared" ref="R127" si="76">Q127*1000/I127</f>
        <v>249.71700392845801</v>
      </c>
      <c r="S127" s="10"/>
      <c r="T127" s="86"/>
      <c r="U127" s="86"/>
      <c r="V127" s="86"/>
      <c r="W127" s="234" t="s">
        <v>109</v>
      </c>
      <c r="X127" s="234"/>
      <c r="Y127" s="234"/>
      <c r="Z127" s="73">
        <f t="shared" ref="Z127" si="77">N127/K127</f>
        <v>0.20682348780209636</v>
      </c>
      <c r="AA127" s="86"/>
      <c r="AB127" s="86"/>
      <c r="AC127" s="86"/>
      <c r="AD127" s="87">
        <f t="shared" ref="AD127" si="78">Q127/K127</f>
        <v>0.79317651219790375</v>
      </c>
      <c r="AE127" s="154"/>
    </row>
    <row r="128" spans="1:31" s="116" customFormat="1" x14ac:dyDescent="0.3">
      <c r="A128" s="114"/>
      <c r="B128" s="117"/>
      <c r="C128" s="7"/>
      <c r="D128" s="118"/>
      <c r="E128" s="119"/>
      <c r="F128" s="119"/>
      <c r="G128" s="119"/>
      <c r="H128" s="119"/>
      <c r="I128" s="119"/>
      <c r="J128" s="83"/>
      <c r="K128" s="120"/>
      <c r="L128" s="121"/>
      <c r="M128" s="83"/>
      <c r="N128" s="120"/>
      <c r="O128" s="122"/>
      <c r="P128" s="82"/>
      <c r="Q128" s="120"/>
      <c r="R128" s="121"/>
      <c r="S128" s="10"/>
      <c r="T128" s="86"/>
      <c r="U128" s="86"/>
      <c r="V128" s="86"/>
      <c r="W128" s="86"/>
      <c r="X128" s="86"/>
      <c r="Y128" s="86"/>
      <c r="Z128" s="73"/>
      <c r="AA128" s="86"/>
      <c r="AB128" s="86"/>
      <c r="AC128" s="86"/>
      <c r="AD128" s="87"/>
      <c r="AE128" s="154"/>
    </row>
    <row r="129" spans="1:31" s="116" customFormat="1" x14ac:dyDescent="0.3">
      <c r="A129" s="114"/>
      <c r="B129" s="117"/>
      <c r="C129" s="7"/>
      <c r="D129" s="118"/>
      <c r="E129" s="119"/>
      <c r="F129" s="119"/>
      <c r="G129" s="119"/>
      <c r="H129" s="119"/>
      <c r="I129" s="119"/>
      <c r="J129" s="83"/>
      <c r="K129" s="120"/>
      <c r="L129" s="121"/>
      <c r="M129" s="83"/>
      <c r="N129" s="120"/>
      <c r="O129" s="122"/>
      <c r="P129" s="82"/>
      <c r="Q129" s="120"/>
      <c r="R129" s="121"/>
      <c r="S129" s="10"/>
      <c r="T129" s="86"/>
      <c r="U129" s="86"/>
      <c r="V129" s="86"/>
      <c r="W129" s="86"/>
      <c r="X129" s="86"/>
      <c r="Y129" s="86"/>
      <c r="Z129" s="73"/>
      <c r="AA129" s="86"/>
      <c r="AB129" s="86"/>
      <c r="AC129" s="86"/>
      <c r="AD129" s="87"/>
      <c r="AE129" s="154"/>
    </row>
    <row r="130" spans="1:31" s="116" customFormat="1" ht="17.25" customHeight="1" thickBot="1" x14ac:dyDescent="0.35">
      <c r="A130" s="114"/>
      <c r="B130" s="115"/>
      <c r="C130" s="16"/>
      <c r="D130" s="226" t="s">
        <v>108</v>
      </c>
      <c r="E130" s="227"/>
      <c r="F130" s="227"/>
      <c r="G130" s="227"/>
      <c r="H130" s="227"/>
      <c r="I130" s="227"/>
      <c r="J130" s="227"/>
      <c r="K130" s="227"/>
      <c r="L130" s="227"/>
      <c r="M130" s="227"/>
      <c r="N130" s="227"/>
      <c r="O130" s="227"/>
      <c r="P130" s="227"/>
      <c r="Q130" s="227"/>
      <c r="R130" s="227"/>
      <c r="S130" s="227"/>
      <c r="T130" s="227"/>
      <c r="U130" s="227"/>
      <c r="V130" s="227"/>
      <c r="W130" s="227"/>
      <c r="X130" s="227"/>
      <c r="Y130" s="227"/>
      <c r="Z130" s="227"/>
      <c r="AA130" s="227"/>
      <c r="AB130" s="227"/>
      <c r="AC130" s="227"/>
      <c r="AD130" s="228"/>
      <c r="AE130" s="154"/>
    </row>
    <row r="131" spans="1:31" s="25" customFormat="1" ht="20.100000000000001" customHeight="1" x14ac:dyDescent="0.3">
      <c r="A131" s="22"/>
      <c r="B131" s="23">
        <v>159</v>
      </c>
      <c r="C131" s="6">
        <v>9</v>
      </c>
      <c r="D131" s="24" t="s">
        <v>39</v>
      </c>
      <c r="E131" s="41">
        <v>6887</v>
      </c>
      <c r="F131" s="41">
        <v>196</v>
      </c>
      <c r="G131" s="41">
        <v>4192</v>
      </c>
      <c r="H131" s="41">
        <v>6280</v>
      </c>
      <c r="I131" s="41">
        <v>8027</v>
      </c>
      <c r="J131" s="26"/>
      <c r="K131" s="62">
        <v>5245.85</v>
      </c>
      <c r="L131" s="42">
        <f t="shared" ref="L131:L145" si="79">K131*1000/I131</f>
        <v>653.52560109629997</v>
      </c>
      <c r="M131" s="26"/>
      <c r="N131" s="62">
        <v>1526.17</v>
      </c>
      <c r="O131" s="42">
        <f t="shared" ref="O131:O145" si="80">N131*1000/I131</f>
        <v>190.12956272580041</v>
      </c>
      <c r="P131" s="26"/>
      <c r="Q131" s="62">
        <v>3719.6800000000003</v>
      </c>
      <c r="R131" s="42">
        <f t="shared" ref="R131:R145" si="81">Q131*1000/I131</f>
        <v>463.39603837049964</v>
      </c>
      <c r="S131" s="26"/>
      <c r="T131" s="64">
        <v>2.2671131001133556E-2</v>
      </c>
      <c r="U131" s="64">
        <v>0</v>
      </c>
      <c r="V131" s="64">
        <v>0.11925277000596263</v>
      </c>
      <c r="W131" s="64">
        <v>0.82097014094104848</v>
      </c>
      <c r="X131" s="64">
        <v>0</v>
      </c>
      <c r="Y131" s="64">
        <v>3.7105958051855299E-2</v>
      </c>
      <c r="Z131" s="32">
        <f t="shared" ref="Z131:Z145" si="82">N131/K131</f>
        <v>0.29092902008254146</v>
      </c>
      <c r="AA131" s="64">
        <v>0</v>
      </c>
      <c r="AB131" s="64">
        <v>2.9921928768066072E-3</v>
      </c>
      <c r="AC131" s="64">
        <v>0.99700780712319337</v>
      </c>
      <c r="AD131" s="66">
        <f t="shared" ref="AD131:AD145" si="83">Q131/K131</f>
        <v>0.7090709799174586</v>
      </c>
      <c r="AE131" s="56"/>
    </row>
    <row r="132" spans="1:31" s="25" customFormat="1" ht="20.100000000000001" customHeight="1" x14ac:dyDescent="0.3">
      <c r="A132" s="22"/>
      <c r="B132" s="23">
        <v>173</v>
      </c>
      <c r="C132" s="6">
        <v>9</v>
      </c>
      <c r="D132" s="24" t="s">
        <v>126</v>
      </c>
      <c r="E132" s="41">
        <v>3453</v>
      </c>
      <c r="F132" s="41">
        <v>0</v>
      </c>
      <c r="G132" s="41">
        <v>2345</v>
      </c>
      <c r="H132" s="41">
        <v>2351</v>
      </c>
      <c r="I132" s="41">
        <v>3328</v>
      </c>
      <c r="J132" s="26"/>
      <c r="K132" s="62">
        <v>2153.75279288195</v>
      </c>
      <c r="L132" s="42">
        <f t="shared" si="79"/>
        <v>647.16129593808591</v>
      </c>
      <c r="M132" s="26"/>
      <c r="N132" s="62">
        <v>604.53423430556006</v>
      </c>
      <c r="O132" s="42">
        <f t="shared" si="80"/>
        <v>181.65091175046877</v>
      </c>
      <c r="P132" s="26">
        <v>6</v>
      </c>
      <c r="Q132" s="62">
        <v>1549.2185585763903</v>
      </c>
      <c r="R132" s="42">
        <f t="shared" si="81"/>
        <v>465.51038418761721</v>
      </c>
      <c r="S132" s="26"/>
      <c r="T132" s="64">
        <v>2.1421450209310165E-2</v>
      </c>
      <c r="U132" s="64">
        <v>8.2708301966448513E-3</v>
      </c>
      <c r="V132" s="64">
        <v>1.2737078502833071E-3</v>
      </c>
      <c r="W132" s="64">
        <v>0.93925902303584019</v>
      </c>
      <c r="X132" s="64">
        <v>1.0255829443839615E-2</v>
      </c>
      <c r="Y132" s="64">
        <v>1.9519159264081851E-2</v>
      </c>
      <c r="Z132" s="32">
        <f t="shared" si="82"/>
        <v>0.28068877556584804</v>
      </c>
      <c r="AA132" s="64">
        <v>0</v>
      </c>
      <c r="AB132" s="64">
        <v>7.8491184685872094E-3</v>
      </c>
      <c r="AC132" s="64">
        <v>0.99215088153141273</v>
      </c>
      <c r="AD132" s="66">
        <f t="shared" si="83"/>
        <v>0.71931122443415207</v>
      </c>
      <c r="AE132" s="56"/>
    </row>
    <row r="133" spans="1:31" s="25" customFormat="1" ht="20.100000000000001" customHeight="1" x14ac:dyDescent="0.3">
      <c r="A133" s="22"/>
      <c r="B133" s="23">
        <v>277</v>
      </c>
      <c r="C133" s="6">
        <v>9</v>
      </c>
      <c r="D133" s="24" t="s">
        <v>129</v>
      </c>
      <c r="E133" s="41">
        <v>1408</v>
      </c>
      <c r="F133" s="41">
        <v>0</v>
      </c>
      <c r="G133" s="41">
        <v>445</v>
      </c>
      <c r="H133" s="41">
        <v>3430</v>
      </c>
      <c r="I133" s="41">
        <v>3615</v>
      </c>
      <c r="J133" s="26"/>
      <c r="K133" s="62">
        <v>719.64</v>
      </c>
      <c r="L133" s="42">
        <f t="shared" si="79"/>
        <v>199.07053941908714</v>
      </c>
      <c r="M133" s="26"/>
      <c r="N133" s="62">
        <v>245.41</v>
      </c>
      <c r="O133" s="42">
        <f t="shared" si="80"/>
        <v>67.886583679114793</v>
      </c>
      <c r="P133" s="26"/>
      <c r="Q133" s="62">
        <v>474.23</v>
      </c>
      <c r="R133" s="42">
        <f t="shared" si="81"/>
        <v>131.18395573997233</v>
      </c>
      <c r="S133" s="26"/>
      <c r="T133" s="64">
        <v>7.7013976610570065E-2</v>
      </c>
      <c r="U133" s="64">
        <v>0</v>
      </c>
      <c r="V133" s="64">
        <v>0.10187033943197099</v>
      </c>
      <c r="W133" s="64">
        <v>0.76569821930646675</v>
      </c>
      <c r="X133" s="64">
        <v>5.5417464650992218E-2</v>
      </c>
      <c r="Y133" s="64">
        <v>0</v>
      </c>
      <c r="Z133" s="32">
        <f t="shared" si="82"/>
        <v>0.34101773108776612</v>
      </c>
      <c r="AA133" s="64">
        <v>0</v>
      </c>
      <c r="AB133" s="64">
        <v>0</v>
      </c>
      <c r="AC133" s="64">
        <v>1</v>
      </c>
      <c r="AD133" s="66">
        <f t="shared" si="83"/>
        <v>0.65898226891223388</v>
      </c>
      <c r="AE133" s="56"/>
    </row>
    <row r="134" spans="1:31" s="25" customFormat="1" ht="20.100000000000001" customHeight="1" x14ac:dyDescent="0.3">
      <c r="A134" s="22"/>
      <c r="B134" s="23">
        <v>331</v>
      </c>
      <c r="C134" s="6">
        <v>9</v>
      </c>
      <c r="D134" s="24" t="s">
        <v>79</v>
      </c>
      <c r="E134" s="41">
        <v>3689</v>
      </c>
      <c r="F134" s="41">
        <v>8</v>
      </c>
      <c r="G134" s="41">
        <v>0</v>
      </c>
      <c r="H134" s="41">
        <v>6140</v>
      </c>
      <c r="I134" s="41">
        <v>6140</v>
      </c>
      <c r="J134" s="26"/>
      <c r="K134" s="62">
        <v>1656.76</v>
      </c>
      <c r="L134" s="42">
        <f t="shared" si="79"/>
        <v>269.83061889250814</v>
      </c>
      <c r="M134" s="26"/>
      <c r="N134" s="62">
        <v>507.69</v>
      </c>
      <c r="O134" s="42">
        <f t="shared" si="80"/>
        <v>82.685667752442995</v>
      </c>
      <c r="P134" s="26"/>
      <c r="Q134" s="62">
        <v>1149.07</v>
      </c>
      <c r="R134" s="42">
        <f t="shared" si="81"/>
        <v>187.14495114006516</v>
      </c>
      <c r="S134" s="26"/>
      <c r="T134" s="64">
        <v>6.6635151371900167E-2</v>
      </c>
      <c r="U134" s="64">
        <v>0</v>
      </c>
      <c r="V134" s="64">
        <v>2.4030412259449664E-2</v>
      </c>
      <c r="W134" s="64">
        <v>0.90933443636865019</v>
      </c>
      <c r="X134" s="64">
        <v>0</v>
      </c>
      <c r="Y134" s="64">
        <v>0</v>
      </c>
      <c r="Z134" s="32">
        <f t="shared" si="82"/>
        <v>0.30643545232864144</v>
      </c>
      <c r="AA134" s="64">
        <v>0</v>
      </c>
      <c r="AB134" s="64">
        <v>5.3086409009024693E-4</v>
      </c>
      <c r="AC134" s="64">
        <v>0.99946913590990982</v>
      </c>
      <c r="AD134" s="66">
        <f t="shared" si="83"/>
        <v>0.69356454767135856</v>
      </c>
      <c r="AE134" s="56"/>
    </row>
    <row r="135" spans="1:31" s="25" customFormat="1" ht="20.100000000000001" customHeight="1" x14ac:dyDescent="0.3">
      <c r="A135" s="22"/>
      <c r="B135" s="23">
        <v>369</v>
      </c>
      <c r="C135" s="6">
        <v>9</v>
      </c>
      <c r="D135" s="24" t="s">
        <v>50</v>
      </c>
      <c r="E135" s="41">
        <v>4417</v>
      </c>
      <c r="F135" s="41">
        <v>68</v>
      </c>
      <c r="G135" s="41">
        <v>2874</v>
      </c>
      <c r="H135" s="41">
        <v>3343</v>
      </c>
      <c r="I135" s="41">
        <v>4541</v>
      </c>
      <c r="J135" s="26"/>
      <c r="K135" s="62">
        <v>2787.1276123972443</v>
      </c>
      <c r="L135" s="55">
        <f t="shared" si="79"/>
        <v>613.76956890492056</v>
      </c>
      <c r="M135" s="26"/>
      <c r="N135" s="62">
        <v>1112.4920899177955</v>
      </c>
      <c r="O135" s="42">
        <f t="shared" si="80"/>
        <v>244.98834836331105</v>
      </c>
      <c r="P135" s="26">
        <v>6</v>
      </c>
      <c r="Q135" s="62">
        <v>1674.6355224794488</v>
      </c>
      <c r="R135" s="42">
        <f t="shared" si="81"/>
        <v>368.78122054160951</v>
      </c>
      <c r="S135" s="26"/>
      <c r="T135" s="64">
        <v>1.6557421097134359E-2</v>
      </c>
      <c r="U135" s="64">
        <v>0</v>
      </c>
      <c r="V135" s="64">
        <v>0.12649078701350416</v>
      </c>
      <c r="W135" s="64">
        <v>0.82755832446936717</v>
      </c>
      <c r="X135" s="64">
        <v>7.2539841614481142E-3</v>
      </c>
      <c r="Y135" s="64">
        <v>2.2139483258546103E-2</v>
      </c>
      <c r="Z135" s="32">
        <f t="shared" si="82"/>
        <v>0.39915362503295165</v>
      </c>
      <c r="AA135" s="64">
        <v>0</v>
      </c>
      <c r="AB135" s="64">
        <v>4.9025593269658796E-3</v>
      </c>
      <c r="AC135" s="64">
        <v>0.99509744067303407</v>
      </c>
      <c r="AD135" s="66">
        <f t="shared" si="83"/>
        <v>0.60084637496704829</v>
      </c>
      <c r="AE135" s="56"/>
    </row>
    <row r="136" spans="1:31" s="25" customFormat="1" ht="20.100000000000001" customHeight="1" x14ac:dyDescent="0.3">
      <c r="A136" s="22"/>
      <c r="B136" s="23">
        <v>416</v>
      </c>
      <c r="C136" s="6">
        <v>9</v>
      </c>
      <c r="D136" s="24" t="s">
        <v>32</v>
      </c>
      <c r="E136" s="41">
        <v>1179</v>
      </c>
      <c r="F136" s="41">
        <v>21</v>
      </c>
      <c r="G136" s="41">
        <v>420</v>
      </c>
      <c r="H136" s="41">
        <v>1271</v>
      </c>
      <c r="I136" s="41">
        <v>1446</v>
      </c>
      <c r="J136" s="26"/>
      <c r="K136" s="62">
        <v>460.47</v>
      </c>
      <c r="L136" s="42">
        <f t="shared" si="79"/>
        <v>318.44398340248961</v>
      </c>
      <c r="M136" s="26"/>
      <c r="N136" s="62">
        <v>114.43</v>
      </c>
      <c r="O136" s="42">
        <f t="shared" si="80"/>
        <v>79.135546334716466</v>
      </c>
      <c r="P136" s="26"/>
      <c r="Q136" s="62">
        <v>346.04</v>
      </c>
      <c r="R136" s="42">
        <f t="shared" si="81"/>
        <v>239.30843706777316</v>
      </c>
      <c r="S136" s="26">
        <v>2</v>
      </c>
      <c r="T136" s="64">
        <v>6.1172769378659439E-2</v>
      </c>
      <c r="U136" s="64">
        <v>0</v>
      </c>
      <c r="V136" s="64">
        <v>8.7389670540942058E-2</v>
      </c>
      <c r="W136" s="64">
        <v>0.8514375600803985</v>
      </c>
      <c r="X136" s="64">
        <v>0</v>
      </c>
      <c r="Y136" s="64">
        <v>0</v>
      </c>
      <c r="Z136" s="32">
        <f t="shared" si="82"/>
        <v>0.2485069602797142</v>
      </c>
      <c r="AA136" s="64">
        <v>0</v>
      </c>
      <c r="AB136" s="64">
        <v>6.2709513351057672E-3</v>
      </c>
      <c r="AC136" s="64">
        <v>0.9937290486648942</v>
      </c>
      <c r="AD136" s="66">
        <f t="shared" si="83"/>
        <v>0.7514930397202858</v>
      </c>
      <c r="AE136" s="56"/>
    </row>
    <row r="137" spans="1:31" s="25" customFormat="1" ht="20.100000000000001" customHeight="1" x14ac:dyDescent="0.3">
      <c r="A137" s="22"/>
      <c r="B137" s="23">
        <v>522</v>
      </c>
      <c r="C137" s="6">
        <v>9</v>
      </c>
      <c r="D137" s="24" t="s">
        <v>23</v>
      </c>
      <c r="E137" s="41">
        <v>1410</v>
      </c>
      <c r="F137" s="41">
        <v>0</v>
      </c>
      <c r="G137" s="41">
        <v>191</v>
      </c>
      <c r="H137" s="41">
        <v>2605</v>
      </c>
      <c r="I137" s="41">
        <v>2685</v>
      </c>
      <c r="J137" s="26"/>
      <c r="K137" s="62">
        <v>769.88</v>
      </c>
      <c r="L137" s="42">
        <f t="shared" si="79"/>
        <v>286.7337057728119</v>
      </c>
      <c r="M137" s="26"/>
      <c r="N137" s="62">
        <v>159.62</v>
      </c>
      <c r="O137" s="42">
        <f t="shared" si="80"/>
        <v>59.448789571694597</v>
      </c>
      <c r="P137" s="26"/>
      <c r="Q137" s="62">
        <v>610.26</v>
      </c>
      <c r="R137" s="42">
        <f t="shared" si="81"/>
        <v>227.28491620111731</v>
      </c>
      <c r="S137" s="26"/>
      <c r="T137" s="64">
        <v>8.9901014910412219E-2</v>
      </c>
      <c r="U137" s="64">
        <v>0</v>
      </c>
      <c r="V137" s="64">
        <v>1.2529758175667211E-3</v>
      </c>
      <c r="W137" s="64">
        <v>0.86536774840245578</v>
      </c>
      <c r="X137" s="64">
        <v>0</v>
      </c>
      <c r="Y137" s="64">
        <v>4.3478260869565216E-2</v>
      </c>
      <c r="Z137" s="32">
        <f t="shared" si="82"/>
        <v>0.20733101262534423</v>
      </c>
      <c r="AA137" s="64">
        <v>0</v>
      </c>
      <c r="AB137" s="64">
        <v>0</v>
      </c>
      <c r="AC137" s="64">
        <v>1</v>
      </c>
      <c r="AD137" s="66">
        <f t="shared" si="83"/>
        <v>0.79266898737465574</v>
      </c>
      <c r="AE137" s="56"/>
    </row>
    <row r="138" spans="1:31" s="25" customFormat="1" ht="20.100000000000001" customHeight="1" x14ac:dyDescent="0.3">
      <c r="A138" s="22"/>
      <c r="B138" s="23">
        <v>523</v>
      </c>
      <c r="C138" s="6">
        <v>9</v>
      </c>
      <c r="D138" s="24" t="s">
        <v>58</v>
      </c>
      <c r="E138" s="41">
        <v>6092</v>
      </c>
      <c r="F138" s="41">
        <v>6</v>
      </c>
      <c r="G138" s="41">
        <v>3259</v>
      </c>
      <c r="H138" s="41">
        <v>6094</v>
      </c>
      <c r="I138" s="41">
        <v>7452</v>
      </c>
      <c r="J138" s="26"/>
      <c r="K138" s="62">
        <v>3458.46</v>
      </c>
      <c r="L138" s="42">
        <f t="shared" si="79"/>
        <v>464.09822866344604</v>
      </c>
      <c r="M138" s="26"/>
      <c r="N138" s="62">
        <v>1220.45</v>
      </c>
      <c r="O138" s="42">
        <f t="shared" si="80"/>
        <v>163.77482555018787</v>
      </c>
      <c r="P138" s="26"/>
      <c r="Q138" s="62">
        <v>2238.0099999999998</v>
      </c>
      <c r="R138" s="42">
        <f t="shared" si="81"/>
        <v>300.32340311325811</v>
      </c>
      <c r="S138" s="26"/>
      <c r="T138" s="64">
        <v>2.7514441394567574E-2</v>
      </c>
      <c r="U138" s="64">
        <v>8.1936990454340613E-4</v>
      </c>
      <c r="V138" s="64">
        <v>0.1474865828178131</v>
      </c>
      <c r="W138" s="64">
        <v>0.82417960588307593</v>
      </c>
      <c r="X138" s="64">
        <v>0</v>
      </c>
      <c r="Y138" s="64">
        <v>0</v>
      </c>
      <c r="Z138" s="32">
        <f t="shared" si="82"/>
        <v>0.35288827975457288</v>
      </c>
      <c r="AA138" s="64">
        <v>0</v>
      </c>
      <c r="AB138" s="64">
        <v>1.5058020294815486E-2</v>
      </c>
      <c r="AC138" s="64">
        <v>0.9849419797051846</v>
      </c>
      <c r="AD138" s="66">
        <f t="shared" si="83"/>
        <v>0.64711172024542707</v>
      </c>
      <c r="AE138" s="56"/>
    </row>
    <row r="139" spans="1:31" s="25" customFormat="1" ht="20.100000000000001" customHeight="1" x14ac:dyDescent="0.3">
      <c r="A139" s="22"/>
      <c r="B139" s="23">
        <v>527</v>
      </c>
      <c r="C139" s="6">
        <v>9</v>
      </c>
      <c r="D139" s="24" t="s">
        <v>118</v>
      </c>
      <c r="E139" s="41">
        <v>2170</v>
      </c>
      <c r="F139" s="41">
        <v>0</v>
      </c>
      <c r="G139" s="41">
        <v>0</v>
      </c>
      <c r="H139" s="41">
        <v>2518</v>
      </c>
      <c r="I139" s="41">
        <v>2931</v>
      </c>
      <c r="J139" s="26"/>
      <c r="K139" s="62">
        <v>1672.7197373750021</v>
      </c>
      <c r="L139" s="42">
        <f t="shared" si="79"/>
        <v>570.69933039065234</v>
      </c>
      <c r="M139" s="26"/>
      <c r="N139" s="62">
        <v>978.48263428912173</v>
      </c>
      <c r="O139" s="42">
        <f t="shared" si="80"/>
        <v>333.83917921839702</v>
      </c>
      <c r="P139" s="26" t="s">
        <v>122</v>
      </c>
      <c r="Q139" s="62">
        <v>694.23710308588034</v>
      </c>
      <c r="R139" s="42">
        <f t="shared" si="81"/>
        <v>236.86015117225531</v>
      </c>
      <c r="S139" s="26"/>
      <c r="T139" s="64">
        <v>1.417500884936676E-2</v>
      </c>
      <c r="U139" s="64">
        <v>0</v>
      </c>
      <c r="V139" s="64">
        <v>8.4825215176455755E-3</v>
      </c>
      <c r="W139" s="64">
        <v>0.71126482503156874</v>
      </c>
      <c r="X139" s="64">
        <v>0.26607764460141908</v>
      </c>
      <c r="Y139" s="64">
        <v>0</v>
      </c>
      <c r="Z139" s="32">
        <f t="shared" si="82"/>
        <v>0.58496507958030908</v>
      </c>
      <c r="AA139" s="64">
        <v>0</v>
      </c>
      <c r="AB139" s="64">
        <v>0</v>
      </c>
      <c r="AC139" s="64">
        <v>1</v>
      </c>
      <c r="AD139" s="66">
        <f t="shared" si="83"/>
        <v>0.41503492041969098</v>
      </c>
      <c r="AE139" s="56"/>
    </row>
    <row r="140" spans="1:31" s="25" customFormat="1" ht="20.100000000000001" customHeight="1" x14ac:dyDescent="0.3">
      <c r="A140" s="22"/>
      <c r="B140" s="23">
        <v>550</v>
      </c>
      <c r="C140" s="6">
        <v>9</v>
      </c>
      <c r="D140" s="24" t="s">
        <v>131</v>
      </c>
      <c r="E140" s="41">
        <v>3684</v>
      </c>
      <c r="F140" s="41">
        <v>0</v>
      </c>
      <c r="G140" s="41">
        <v>1864</v>
      </c>
      <c r="H140" s="41">
        <v>4078</v>
      </c>
      <c r="I140" s="41">
        <v>4855</v>
      </c>
      <c r="J140" s="26"/>
      <c r="K140" s="62">
        <v>1958.3748269311393</v>
      </c>
      <c r="L140" s="42">
        <f t="shared" si="79"/>
        <v>403.3727758869494</v>
      </c>
      <c r="M140" s="26"/>
      <c r="N140" s="62">
        <v>530.3398615449114</v>
      </c>
      <c r="O140" s="42">
        <f t="shared" si="80"/>
        <v>109.23581082284478</v>
      </c>
      <c r="P140" s="26">
        <v>6</v>
      </c>
      <c r="Q140" s="62">
        <v>1428.0349653862279</v>
      </c>
      <c r="R140" s="42">
        <f t="shared" si="81"/>
        <v>294.13696506410463</v>
      </c>
      <c r="S140" s="26"/>
      <c r="T140" s="64">
        <v>4.2369057333430604E-2</v>
      </c>
      <c r="U140" s="64">
        <v>0</v>
      </c>
      <c r="V140" s="64">
        <v>1.5084666607362923E-3</v>
      </c>
      <c r="W140" s="64">
        <v>0.89627406124112086</v>
      </c>
      <c r="X140" s="64">
        <v>0</v>
      </c>
      <c r="Y140" s="64">
        <v>5.9848414764712386E-2</v>
      </c>
      <c r="Z140" s="32">
        <f t="shared" si="82"/>
        <v>0.27080610629374646</v>
      </c>
      <c r="AA140" s="64">
        <v>0</v>
      </c>
      <c r="AB140" s="64">
        <v>5.896214171284467E-3</v>
      </c>
      <c r="AC140" s="64">
        <v>0.9941037858287155</v>
      </c>
      <c r="AD140" s="66">
        <f t="shared" si="83"/>
        <v>0.72919389370625354</v>
      </c>
      <c r="AE140" s="56"/>
    </row>
    <row r="141" spans="1:31" s="25" customFormat="1" ht="20.100000000000001" customHeight="1" x14ac:dyDescent="0.3">
      <c r="A141" s="22"/>
      <c r="B141" s="23">
        <v>552</v>
      </c>
      <c r="C141" s="6">
        <v>9</v>
      </c>
      <c r="D141" s="24" t="s">
        <v>52</v>
      </c>
      <c r="E141" s="41">
        <v>1661</v>
      </c>
      <c r="F141" s="41">
        <v>28</v>
      </c>
      <c r="G141" s="41">
        <v>626</v>
      </c>
      <c r="H141" s="41">
        <v>2420</v>
      </c>
      <c r="I141" s="41">
        <v>2681</v>
      </c>
      <c r="J141" s="26"/>
      <c r="K141" s="62">
        <v>916.71</v>
      </c>
      <c r="L141" s="42">
        <f t="shared" si="79"/>
        <v>341.92838493099589</v>
      </c>
      <c r="M141" s="26"/>
      <c r="N141" s="62">
        <v>269.45</v>
      </c>
      <c r="O141" s="42">
        <f t="shared" si="80"/>
        <v>100.50354345393509</v>
      </c>
      <c r="P141" s="26"/>
      <c r="Q141" s="62">
        <v>647.26</v>
      </c>
      <c r="R141" s="42">
        <f t="shared" si="81"/>
        <v>241.4248414770608</v>
      </c>
      <c r="S141" s="26">
        <v>2</v>
      </c>
      <c r="T141" s="64">
        <v>4.9471144924846916E-2</v>
      </c>
      <c r="U141" s="64">
        <v>1.8556318426424198E-3</v>
      </c>
      <c r="V141" s="64">
        <v>4.8988680645759883E-2</v>
      </c>
      <c r="W141" s="64">
        <v>0.82007793653739103</v>
      </c>
      <c r="X141" s="64">
        <v>5.3701985526071631E-2</v>
      </c>
      <c r="Y141" s="64">
        <v>2.5904620523288183E-2</v>
      </c>
      <c r="Z141" s="32">
        <f t="shared" si="82"/>
        <v>0.29393155959900075</v>
      </c>
      <c r="AA141" s="64">
        <v>0</v>
      </c>
      <c r="AB141" s="64">
        <v>6.6433890554027752E-4</v>
      </c>
      <c r="AC141" s="64">
        <v>0.99933566109445982</v>
      </c>
      <c r="AD141" s="66">
        <f t="shared" si="83"/>
        <v>0.70606844040099914</v>
      </c>
      <c r="AE141" s="56"/>
    </row>
    <row r="142" spans="1:31" s="25" customFormat="1" ht="20.100000000000001" customHeight="1" x14ac:dyDescent="0.3">
      <c r="A142" s="22"/>
      <c r="B142" s="23">
        <v>629</v>
      </c>
      <c r="C142" s="6">
        <v>9</v>
      </c>
      <c r="D142" s="24" t="s">
        <v>134</v>
      </c>
      <c r="E142" s="41">
        <v>4152</v>
      </c>
      <c r="F142" s="41">
        <v>12</v>
      </c>
      <c r="G142" s="41">
        <v>2097</v>
      </c>
      <c r="H142" s="41">
        <v>3627</v>
      </c>
      <c r="I142" s="41">
        <v>4501</v>
      </c>
      <c r="J142" s="26"/>
      <c r="K142" s="62">
        <v>1464.17</v>
      </c>
      <c r="L142" s="42">
        <f t="shared" si="79"/>
        <v>325.29882248389248</v>
      </c>
      <c r="M142" s="26"/>
      <c r="N142" s="62">
        <v>405.3</v>
      </c>
      <c r="O142" s="42">
        <f t="shared" si="80"/>
        <v>90.046656298600311</v>
      </c>
      <c r="P142" s="26"/>
      <c r="Q142" s="62">
        <v>1058.8700000000001</v>
      </c>
      <c r="R142" s="42">
        <f t="shared" si="81"/>
        <v>235.2521661852922</v>
      </c>
      <c r="S142" s="26">
        <v>2</v>
      </c>
      <c r="T142" s="64">
        <v>4.9296817172464841E-2</v>
      </c>
      <c r="U142" s="64">
        <v>0</v>
      </c>
      <c r="V142" s="64">
        <v>0</v>
      </c>
      <c r="W142" s="64">
        <v>0.95070318282753508</v>
      </c>
      <c r="X142" s="64">
        <v>0</v>
      </c>
      <c r="Y142" s="64">
        <v>0</v>
      </c>
      <c r="Z142" s="32">
        <f t="shared" si="82"/>
        <v>0.27681211881134021</v>
      </c>
      <c r="AA142" s="64">
        <v>0</v>
      </c>
      <c r="AB142" s="64">
        <v>9.3495896568983902E-4</v>
      </c>
      <c r="AC142" s="64">
        <v>0.99906504103431015</v>
      </c>
      <c r="AD142" s="66">
        <f t="shared" si="83"/>
        <v>0.72318788118865984</v>
      </c>
      <c r="AE142" s="56"/>
    </row>
    <row r="143" spans="1:31" s="25" customFormat="1" ht="20.100000000000001" customHeight="1" x14ac:dyDescent="0.3">
      <c r="A143" s="22"/>
      <c r="B143" s="23">
        <v>630</v>
      </c>
      <c r="C143" s="6">
        <v>9</v>
      </c>
      <c r="D143" s="24" t="s">
        <v>62</v>
      </c>
      <c r="E143" s="41">
        <v>3565</v>
      </c>
      <c r="F143" s="41">
        <v>0</v>
      </c>
      <c r="G143" s="41">
        <v>2590</v>
      </c>
      <c r="H143" s="41">
        <v>1898</v>
      </c>
      <c r="I143" s="41">
        <v>2977</v>
      </c>
      <c r="J143" s="26"/>
      <c r="K143" s="62">
        <v>3535.0728965128028</v>
      </c>
      <c r="L143" s="42">
        <f t="shared" si="79"/>
        <v>1187.4615036992955</v>
      </c>
      <c r="M143" s="26"/>
      <c r="N143" s="62">
        <v>2792.9563172102426</v>
      </c>
      <c r="O143" s="42">
        <f t="shared" si="80"/>
        <v>938.17813812907036</v>
      </c>
      <c r="P143" s="26">
        <v>6</v>
      </c>
      <c r="Q143" s="62">
        <v>742.11657930256058</v>
      </c>
      <c r="R143" s="42">
        <f t="shared" si="81"/>
        <v>249.28336557022524</v>
      </c>
      <c r="S143" s="26">
        <v>2</v>
      </c>
      <c r="T143" s="64">
        <v>3.7451355524414434E-3</v>
      </c>
      <c r="U143" s="64">
        <v>1.8976308248508269E-4</v>
      </c>
      <c r="V143" s="64">
        <v>0.85022812042113505</v>
      </c>
      <c r="W143" s="64">
        <v>0.14583698094393829</v>
      </c>
      <c r="X143" s="64">
        <v>0</v>
      </c>
      <c r="Y143" s="64">
        <v>0</v>
      </c>
      <c r="Z143" s="32">
        <f t="shared" si="82"/>
        <v>0.79007036034967593</v>
      </c>
      <c r="AA143" s="64">
        <v>0</v>
      </c>
      <c r="AB143" s="64">
        <v>1.2935972955922985E-2</v>
      </c>
      <c r="AC143" s="64">
        <v>0.98706402704407703</v>
      </c>
      <c r="AD143" s="66">
        <f t="shared" si="83"/>
        <v>0.20992963965032421</v>
      </c>
      <c r="AE143" s="56"/>
    </row>
    <row r="144" spans="1:31" s="25" customFormat="1" ht="20.100000000000001" customHeight="1" x14ac:dyDescent="0.3">
      <c r="A144" s="22"/>
      <c r="B144" s="23">
        <v>830</v>
      </c>
      <c r="C144" s="6">
        <v>9</v>
      </c>
      <c r="D144" s="24" t="s">
        <v>148</v>
      </c>
      <c r="E144" s="41">
        <v>601</v>
      </c>
      <c r="F144" s="41">
        <v>0</v>
      </c>
      <c r="G144" s="41">
        <v>391</v>
      </c>
      <c r="H144" s="41">
        <v>346</v>
      </c>
      <c r="I144" s="41">
        <v>509</v>
      </c>
      <c r="J144" s="26"/>
      <c r="K144" s="62">
        <v>100</v>
      </c>
      <c r="L144" s="42">
        <f t="shared" si="79"/>
        <v>196.46365422396858</v>
      </c>
      <c r="M144" s="26"/>
      <c r="N144" s="62">
        <v>20.329999999999998</v>
      </c>
      <c r="O144" s="42">
        <f t="shared" si="80"/>
        <v>39.941060903732811</v>
      </c>
      <c r="P144" s="26"/>
      <c r="Q144" s="62">
        <v>79.67</v>
      </c>
      <c r="R144" s="42">
        <f t="shared" si="81"/>
        <v>156.52259332023576</v>
      </c>
      <c r="S144" s="26"/>
      <c r="T144" s="64">
        <v>9.3949827840629621E-2</v>
      </c>
      <c r="U144" s="64">
        <v>0</v>
      </c>
      <c r="V144" s="64">
        <v>0</v>
      </c>
      <c r="W144" s="64">
        <v>0.90605017215937056</v>
      </c>
      <c r="X144" s="64">
        <v>0</v>
      </c>
      <c r="Y144" s="64">
        <v>0</v>
      </c>
      <c r="Z144" s="32">
        <f t="shared" si="82"/>
        <v>0.20329999999999998</v>
      </c>
      <c r="AA144" s="64">
        <v>0</v>
      </c>
      <c r="AB144" s="64">
        <v>3.8910505836575876E-3</v>
      </c>
      <c r="AC144" s="64">
        <v>0.99610894941634243</v>
      </c>
      <c r="AD144" s="66">
        <f t="shared" si="83"/>
        <v>0.79669999999999996</v>
      </c>
      <c r="AE144" s="56"/>
    </row>
    <row r="145" spans="1:31" s="25" customFormat="1" ht="20.100000000000001" customHeight="1" thickBot="1" x14ac:dyDescent="0.35">
      <c r="A145" s="29"/>
      <c r="B145" s="51">
        <v>952</v>
      </c>
      <c r="C145" s="21">
        <v>9</v>
      </c>
      <c r="D145" s="52" t="s">
        <v>156</v>
      </c>
      <c r="E145" s="53">
        <v>791</v>
      </c>
      <c r="F145" s="53">
        <v>0</v>
      </c>
      <c r="G145" s="53">
        <v>479</v>
      </c>
      <c r="H145" s="53">
        <v>670</v>
      </c>
      <c r="I145" s="53">
        <v>870</v>
      </c>
      <c r="J145" s="27"/>
      <c r="K145" s="70">
        <v>334.05</v>
      </c>
      <c r="L145" s="54">
        <f t="shared" si="79"/>
        <v>383.9655172413793</v>
      </c>
      <c r="M145" s="27"/>
      <c r="N145" s="70">
        <v>105.68</v>
      </c>
      <c r="O145" s="54">
        <f t="shared" si="80"/>
        <v>121.47126436781609</v>
      </c>
      <c r="P145" s="27"/>
      <c r="Q145" s="70">
        <v>228.37</v>
      </c>
      <c r="R145" s="54">
        <f t="shared" si="81"/>
        <v>262.4942528735632</v>
      </c>
      <c r="S145" s="27"/>
      <c r="T145" s="71">
        <v>3.4916729750189245E-2</v>
      </c>
      <c r="U145" s="71">
        <v>5.0529901589704766E-2</v>
      </c>
      <c r="V145" s="71">
        <v>8.5162755488266458E-3</v>
      </c>
      <c r="W145" s="71">
        <v>0.90603709311127922</v>
      </c>
      <c r="X145" s="71">
        <v>0</v>
      </c>
      <c r="Y145" s="71">
        <v>0</v>
      </c>
      <c r="Z145" s="31">
        <f t="shared" si="82"/>
        <v>0.3163598263732974</v>
      </c>
      <c r="AA145" s="71">
        <v>0</v>
      </c>
      <c r="AB145" s="71">
        <v>0</v>
      </c>
      <c r="AC145" s="71">
        <v>1</v>
      </c>
      <c r="AD145" s="72">
        <f t="shared" si="83"/>
        <v>0.6836401736267026</v>
      </c>
      <c r="AE145" s="56"/>
    </row>
    <row r="146" spans="1:31" s="114" customFormat="1" ht="16.8" thickBot="1" x14ac:dyDescent="0.35">
      <c r="B146" s="157"/>
      <c r="C146" s="17"/>
      <c r="D146" s="158" t="s">
        <v>101</v>
      </c>
      <c r="E146" s="159">
        <f>SUM(E130:E145)</f>
        <v>45159</v>
      </c>
      <c r="F146" s="159">
        <f>SUM(F130:F145)</f>
        <v>339</v>
      </c>
      <c r="G146" s="159">
        <f>SUM(G130:G145)</f>
        <v>21773</v>
      </c>
      <c r="H146" s="159">
        <f>SUM(H130:H145)</f>
        <v>47071</v>
      </c>
      <c r="I146" s="159">
        <f>SUM(I130:I145)</f>
        <v>56558</v>
      </c>
      <c r="J146" s="159"/>
      <c r="K146" s="160">
        <f>SUM(K130:K145)</f>
        <v>27233.037866098137</v>
      </c>
      <c r="L146" s="161">
        <f t="shared" ref="L146" si="84">K146*1000/I146</f>
        <v>481.506380460733</v>
      </c>
      <c r="M146" s="162"/>
      <c r="N146" s="163">
        <f>SUM(N130:N145)</f>
        <v>10593.335137267632</v>
      </c>
      <c r="O146" s="164">
        <f t="shared" ref="O146" si="85">N146*1000/I146</f>
        <v>187.30038433586111</v>
      </c>
      <c r="P146" s="165"/>
      <c r="Q146" s="163">
        <f>SUM(Q130:Q145)</f>
        <v>16639.702728830511</v>
      </c>
      <c r="R146" s="166">
        <f t="shared" ref="R146" si="86">Q146*1000/I146</f>
        <v>294.205996124872</v>
      </c>
      <c r="S146" s="18"/>
      <c r="T146" s="167"/>
      <c r="U146" s="167"/>
      <c r="V146" s="167"/>
      <c r="W146" s="216" t="s">
        <v>109</v>
      </c>
      <c r="X146" s="216"/>
      <c r="Y146" s="216"/>
      <c r="Z146" s="168">
        <f t="shared" ref="Z146" si="87">N146/K146</f>
        <v>0.38898837468496539</v>
      </c>
      <c r="AA146" s="167"/>
      <c r="AB146" s="167"/>
      <c r="AC146" s="167"/>
      <c r="AD146" s="169">
        <f t="shared" ref="AD146" si="88">Q146/K146</f>
        <v>0.61101162531503483</v>
      </c>
    </row>
    <row r="147" spans="1:31" ht="16.8" thickBot="1" x14ac:dyDescent="0.35">
      <c r="B147" s="44"/>
    </row>
    <row r="148" spans="1:31" s="92" customFormat="1" ht="16.8" thickBot="1" x14ac:dyDescent="0.35">
      <c r="B148" s="137"/>
      <c r="C148" s="1"/>
      <c r="D148" s="170" t="s">
        <v>89</v>
      </c>
      <c r="E148" s="171">
        <f>E146+E127+E116+E81+E71+E54+E35+E24+E14</f>
        <v>3906475</v>
      </c>
      <c r="F148" s="171">
        <f t="shared" ref="F148:K148" si="89">F146+F127+F116+F81+F71+F54+F35+F24+F14</f>
        <v>1465377</v>
      </c>
      <c r="G148" s="171">
        <f t="shared" si="89"/>
        <v>112116</v>
      </c>
      <c r="H148" s="171">
        <f t="shared" si="89"/>
        <v>13491066</v>
      </c>
      <c r="I148" s="171">
        <f t="shared" si="89"/>
        <v>13538202</v>
      </c>
      <c r="J148" s="172"/>
      <c r="K148" s="171">
        <f t="shared" si="89"/>
        <v>4811585.7920837021</v>
      </c>
      <c r="L148" s="177">
        <f>K148*1000/I148</f>
        <v>355.40803661252079</v>
      </c>
      <c r="M148" s="173"/>
      <c r="N148" s="171">
        <f t="shared" ref="N148" si="90">N146+N127+N116+N81+N71+N54+N35+N24+N14</f>
        <v>2392076.5514073707</v>
      </c>
      <c r="O148" s="177">
        <f t="shared" ref="O148" si="91">N148*1000/I148</f>
        <v>176.69085979123156</v>
      </c>
      <c r="P148" s="174"/>
      <c r="Q148" s="171">
        <f t="shared" ref="Q148" si="92">Q146+Q127+Q116+Q81+Q71+Q54+Q35+Q24+Q14</f>
        <v>2419509.2406763313</v>
      </c>
      <c r="R148" s="177">
        <v>178.67790361213798</v>
      </c>
      <c r="S148" s="175"/>
      <c r="T148" s="176">
        <v>3.1075824039270325E-2</v>
      </c>
      <c r="U148" s="176">
        <v>5.0092711259387161E-3</v>
      </c>
      <c r="V148" s="176">
        <v>8.9419571407174922E-2</v>
      </c>
      <c r="W148" s="176">
        <v>0.42940378108555222</v>
      </c>
      <c r="X148" s="176">
        <v>0.43834119563190799</v>
      </c>
      <c r="Y148" s="176">
        <v>6.7503567101561794E-3</v>
      </c>
      <c r="Z148" s="139">
        <f>N148/K148</f>
        <v>0.49714930893323211</v>
      </c>
      <c r="AA148" s="176">
        <v>5.4589566255626013E-2</v>
      </c>
      <c r="AB148" s="176">
        <v>1.2706543741658187E-3</v>
      </c>
      <c r="AC148" s="176">
        <v>0.94413977937020843</v>
      </c>
      <c r="AD148" s="140">
        <f>Q148/K148</f>
        <v>0.50285069106676794</v>
      </c>
    </row>
    <row r="149" spans="1:31" x14ac:dyDescent="0.3">
      <c r="B149" s="44"/>
      <c r="D149" s="141"/>
      <c r="G149" s="142"/>
      <c r="H149" s="142"/>
      <c r="L149" s="30"/>
      <c r="M149" s="30"/>
      <c r="N149" s="30"/>
      <c r="O149" s="30"/>
      <c r="P149" s="5"/>
      <c r="Q149" s="30"/>
      <c r="W149" s="104"/>
    </row>
    <row r="150" spans="1:31" x14ac:dyDescent="0.3">
      <c r="D150" s="144" t="s">
        <v>90</v>
      </c>
      <c r="E150" s="145"/>
      <c r="F150" s="146"/>
      <c r="G150" s="146"/>
      <c r="H150" s="145"/>
      <c r="I150" s="145"/>
      <c r="J150" s="145"/>
      <c r="K150" s="147"/>
      <c r="L150" s="147"/>
    </row>
    <row r="151" spans="1:31" ht="46.5" customHeight="1" x14ac:dyDescent="0.3">
      <c r="D151" s="191" t="s">
        <v>111</v>
      </c>
      <c r="E151" s="191"/>
      <c r="F151" s="191"/>
      <c r="G151" s="191"/>
      <c r="H151" s="191"/>
      <c r="I151" s="191"/>
      <c r="J151" s="191"/>
      <c r="K151" s="191"/>
      <c r="L151" s="191"/>
    </row>
    <row r="152" spans="1:31" ht="32.700000000000003" customHeight="1" x14ac:dyDescent="0.3">
      <c r="D152" s="191" t="s">
        <v>94</v>
      </c>
      <c r="E152" s="191"/>
      <c r="F152" s="191"/>
      <c r="G152" s="191"/>
      <c r="H152" s="191"/>
      <c r="I152" s="191"/>
      <c r="J152" s="191"/>
      <c r="K152" s="191"/>
      <c r="L152" s="191"/>
    </row>
    <row r="153" spans="1:31" ht="19.95" customHeight="1" x14ac:dyDescent="0.3">
      <c r="D153" s="191" t="s">
        <v>95</v>
      </c>
      <c r="E153" s="191"/>
      <c r="F153" s="191"/>
      <c r="G153" s="191"/>
      <c r="H153" s="191"/>
      <c r="I153" s="191"/>
      <c r="J153" s="191"/>
      <c r="K153" s="191"/>
      <c r="L153" s="191"/>
    </row>
    <row r="154" spans="1:31" x14ac:dyDescent="0.3">
      <c r="D154" s="191" t="s">
        <v>110</v>
      </c>
      <c r="E154" s="191"/>
      <c r="F154" s="191"/>
      <c r="G154" s="191"/>
      <c r="H154" s="191"/>
      <c r="I154" s="191"/>
      <c r="J154" s="191"/>
      <c r="K154" s="191"/>
      <c r="L154" s="191"/>
    </row>
    <row r="155" spans="1:31" ht="34.5" customHeight="1" x14ac:dyDescent="0.3">
      <c r="D155" s="191" t="s">
        <v>96</v>
      </c>
      <c r="E155" s="191"/>
      <c r="F155" s="191"/>
      <c r="G155" s="191"/>
      <c r="H155" s="191"/>
      <c r="I155" s="191"/>
      <c r="J155" s="191"/>
      <c r="K155" s="191"/>
      <c r="L155" s="191"/>
    </row>
    <row r="156" spans="1:31" ht="42" customHeight="1" x14ac:dyDescent="0.3">
      <c r="D156" s="191" t="s">
        <v>97</v>
      </c>
      <c r="E156" s="191"/>
      <c r="F156" s="191"/>
      <c r="G156" s="191"/>
      <c r="H156" s="191"/>
      <c r="I156" s="191"/>
      <c r="J156" s="191"/>
      <c r="K156" s="191"/>
      <c r="L156" s="191"/>
    </row>
    <row r="157" spans="1:31" x14ac:dyDescent="0.3">
      <c r="D157" s="4"/>
      <c r="E157" s="4"/>
      <c r="F157" s="4"/>
      <c r="G157" s="4"/>
      <c r="H157" s="4"/>
      <c r="I157" s="4"/>
      <c r="J157" s="4"/>
      <c r="K157" s="4"/>
      <c r="L157" s="4"/>
    </row>
    <row r="158" spans="1:31" x14ac:dyDescent="0.3">
      <c r="D158" s="148"/>
      <c r="E158" s="148"/>
      <c r="F158" s="148"/>
      <c r="G158" s="145" t="s">
        <v>91</v>
      </c>
      <c r="H158" s="145"/>
      <c r="I158" s="148"/>
      <c r="J158" s="148"/>
      <c r="K158" s="22"/>
      <c r="L158" s="22"/>
    </row>
    <row r="159" spans="1:31" x14ac:dyDescent="0.3">
      <c r="D159" s="149" t="s">
        <v>115</v>
      </c>
      <c r="E159" s="148"/>
      <c r="F159" s="148"/>
      <c r="G159" s="148"/>
      <c r="H159" s="148"/>
      <c r="I159" s="148"/>
      <c r="J159" s="148"/>
      <c r="K159" s="148"/>
      <c r="L159" s="148"/>
    </row>
    <row r="160" spans="1:31" ht="33" customHeight="1" x14ac:dyDescent="0.3">
      <c r="D160" s="180" t="s">
        <v>116</v>
      </c>
      <c r="E160" s="180"/>
      <c r="F160" s="180"/>
      <c r="G160" s="180"/>
      <c r="H160" s="180"/>
      <c r="I160" s="180"/>
      <c r="J160" s="180"/>
      <c r="K160" s="180"/>
      <c r="L160" s="180"/>
    </row>
    <row r="161" spans="4:12" x14ac:dyDescent="0.3">
      <c r="D161" s="181" t="s">
        <v>98</v>
      </c>
      <c r="E161" s="181"/>
      <c r="F161" s="181"/>
      <c r="G161" s="181"/>
      <c r="H161" s="181"/>
      <c r="I161" s="181"/>
      <c r="J161" s="181"/>
      <c r="K161" s="181"/>
      <c r="L161" s="181"/>
    </row>
  </sheetData>
  <sheetProtection algorithmName="SHA-512" hashValue="3KSUIutaB96Lmte+yGL5Whh25mLam6dZpMjvXbwcBrATCFIM0BwXuaKc8zfLp31VgXChcmTWioFDvxKPHdZvEw==" saltValue="AGOIExZVOtD0dvIqGj/cuA==" spinCount="100000" sheet="1" objects="1" scenarios="1"/>
  <mergeCells count="43">
    <mergeCell ref="D130:AD130"/>
    <mergeCell ref="W81:Y81"/>
    <mergeCell ref="D84:AD84"/>
    <mergeCell ref="W116:Y116"/>
    <mergeCell ref="D119:AD119"/>
    <mergeCell ref="W127:Y127"/>
    <mergeCell ref="D161:L161"/>
    <mergeCell ref="D7:AD7"/>
    <mergeCell ref="W14:Y14"/>
    <mergeCell ref="D17:AD17"/>
    <mergeCell ref="W24:Y24"/>
    <mergeCell ref="D27:AD27"/>
    <mergeCell ref="W35:Y35"/>
    <mergeCell ref="D38:AD38"/>
    <mergeCell ref="W54:Y54"/>
    <mergeCell ref="D57:AD57"/>
    <mergeCell ref="D152:L152"/>
    <mergeCell ref="D153:L153"/>
    <mergeCell ref="D154:L154"/>
    <mergeCell ref="D155:L155"/>
    <mergeCell ref="D156:L156"/>
    <mergeCell ref="D160:L160"/>
    <mergeCell ref="D151:L151"/>
    <mergeCell ref="W71:Y71"/>
    <mergeCell ref="D74:AD74"/>
    <mergeCell ref="G4:G5"/>
    <mergeCell ref="H4:H5"/>
    <mergeCell ref="I4:I5"/>
    <mergeCell ref="J4:J5"/>
    <mergeCell ref="K4:L5"/>
    <mergeCell ref="N4:O5"/>
    <mergeCell ref="F4:F5"/>
    <mergeCell ref="P4:P5"/>
    <mergeCell ref="Q4:R5"/>
    <mergeCell ref="S4:S5"/>
    <mergeCell ref="T4:Z4"/>
    <mergeCell ref="AA4:AD4"/>
    <mergeCell ref="W146:Y146"/>
    <mergeCell ref="A1:E1"/>
    <mergeCell ref="B4:B5"/>
    <mergeCell ref="C4:C5"/>
    <mergeCell ref="D4:D5"/>
    <mergeCell ref="E4:E5"/>
  </mergeCells>
  <pageMargins left="0.25" right="0.25" top="0.75" bottom="0.75" header="0.3" footer="0.3"/>
  <pageSetup paperSize="17"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Alphabetical</vt:lpstr>
      <vt:lpstr>2</vt:lpstr>
      <vt:lpstr>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2018-12-03T20:53:24Z</dcterms:created>
  <dcterms:modified xsi:type="dcterms:W3CDTF">2021-12-13T18:38:02Z</dcterms:modified>
</cp:coreProperties>
</file>