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filterPrivacy="1" defaultThemeVersion="166925"/>
  <xr:revisionPtr revIDLastSave="0" documentId="13_ncr:1_{CF013302-0F4D-4539-9B2E-13C940ED508D}" xr6:coauthVersionLast="45" xr6:coauthVersionMax="45" xr10:uidLastSave="{00000000-0000-0000-0000-000000000000}"/>
  <bookViews>
    <workbookView xWindow="-120" yWindow="-120" windowWidth="29040" windowHeight="15840" xr2:uid="{DC973332-E42C-450F-926E-742584A84EDD}"/>
  </bookViews>
  <sheets>
    <sheet name="Blue Box Cost and Revenue" sheetId="1" r:id="rId1"/>
  </sheets>
  <definedNames>
    <definedName name="_xlnm._FilterDatabase" localSheetId="0" hidden="1">'Blue Box Cost and Revenue'!$B$5:$P$5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55" i="1" l="1"/>
  <c r="M255" i="1" s="1"/>
  <c r="O5" i="1"/>
  <c r="L5" i="1"/>
  <c r="K5" i="1"/>
  <c r="J5" i="1"/>
  <c r="I5" i="1"/>
  <c r="H5" i="1"/>
  <c r="N256" i="1"/>
  <c r="P256" i="1" s="1"/>
  <c r="N257" i="1"/>
  <c r="P257" i="1" s="1"/>
  <c r="N258" i="1"/>
  <c r="M258" i="1" s="1"/>
  <c r="E5" i="1" l="1"/>
  <c r="G5" i="1"/>
  <c r="P258" i="1"/>
  <c r="M256" i="1"/>
  <c r="P255" i="1"/>
  <c r="M257" i="1"/>
  <c r="N7" i="1"/>
  <c r="P7" i="1" s="1"/>
  <c r="N8" i="1"/>
  <c r="M8" i="1" s="1"/>
  <c r="N9" i="1"/>
  <c r="P9" i="1" s="1"/>
  <c r="N10" i="1"/>
  <c r="P10" i="1" s="1"/>
  <c r="N11" i="1"/>
  <c r="P11" i="1" s="1"/>
  <c r="N12" i="1"/>
  <c r="P12" i="1" s="1"/>
  <c r="N13" i="1"/>
  <c r="P13" i="1" s="1"/>
  <c r="N14" i="1"/>
  <c r="P14" i="1" s="1"/>
  <c r="N15" i="1"/>
  <c r="P15" i="1" s="1"/>
  <c r="N16" i="1"/>
  <c r="P16" i="1" s="1"/>
  <c r="N17" i="1"/>
  <c r="M17" i="1" s="1"/>
  <c r="N18" i="1"/>
  <c r="P18" i="1" s="1"/>
  <c r="N19" i="1"/>
  <c r="P19" i="1" s="1"/>
  <c r="N20" i="1"/>
  <c r="M20" i="1" s="1"/>
  <c r="N21" i="1"/>
  <c r="P21" i="1" s="1"/>
  <c r="N22" i="1"/>
  <c r="P22" i="1" s="1"/>
  <c r="N23" i="1"/>
  <c r="P23" i="1" s="1"/>
  <c r="N24" i="1"/>
  <c r="P24" i="1" s="1"/>
  <c r="N25" i="1"/>
  <c r="M25" i="1" s="1"/>
  <c r="N26" i="1"/>
  <c r="P26" i="1" s="1"/>
  <c r="N27" i="1"/>
  <c r="P27" i="1" s="1"/>
  <c r="N28" i="1"/>
  <c r="M28" i="1" s="1"/>
  <c r="N29" i="1"/>
  <c r="P29" i="1" s="1"/>
  <c r="N30" i="1"/>
  <c r="P30" i="1" s="1"/>
  <c r="N31" i="1"/>
  <c r="P31" i="1" s="1"/>
  <c r="N32" i="1"/>
  <c r="P32" i="1" s="1"/>
  <c r="N33" i="1"/>
  <c r="M33" i="1" s="1"/>
  <c r="N34" i="1"/>
  <c r="P34" i="1" s="1"/>
  <c r="N35" i="1"/>
  <c r="P35" i="1" s="1"/>
  <c r="N36" i="1"/>
  <c r="M36" i="1" s="1"/>
  <c r="N37" i="1"/>
  <c r="P37" i="1" s="1"/>
  <c r="N38" i="1"/>
  <c r="P38" i="1" s="1"/>
  <c r="N39" i="1"/>
  <c r="P39" i="1" s="1"/>
  <c r="N40" i="1"/>
  <c r="P40" i="1" s="1"/>
  <c r="N41" i="1"/>
  <c r="M41" i="1" s="1"/>
  <c r="N42" i="1"/>
  <c r="P42" i="1" s="1"/>
  <c r="N43" i="1"/>
  <c r="P43" i="1" s="1"/>
  <c r="N44" i="1"/>
  <c r="M44" i="1" s="1"/>
  <c r="N45" i="1"/>
  <c r="P45" i="1" s="1"/>
  <c r="N46" i="1"/>
  <c r="P46" i="1" s="1"/>
  <c r="N47" i="1"/>
  <c r="P47" i="1" s="1"/>
  <c r="N48" i="1"/>
  <c r="P48" i="1" s="1"/>
  <c r="N49" i="1"/>
  <c r="M49" i="1" s="1"/>
  <c r="N50" i="1"/>
  <c r="P50" i="1" s="1"/>
  <c r="N51" i="1"/>
  <c r="P51" i="1" s="1"/>
  <c r="N52" i="1"/>
  <c r="M52" i="1" s="1"/>
  <c r="N53" i="1"/>
  <c r="P53" i="1" s="1"/>
  <c r="N54" i="1"/>
  <c r="P54" i="1" s="1"/>
  <c r="N55" i="1"/>
  <c r="P55" i="1" s="1"/>
  <c r="N56" i="1"/>
  <c r="P56" i="1" s="1"/>
  <c r="N57" i="1"/>
  <c r="M57" i="1" s="1"/>
  <c r="N58" i="1"/>
  <c r="P58" i="1" s="1"/>
  <c r="N59" i="1"/>
  <c r="P59" i="1" s="1"/>
  <c r="N60" i="1"/>
  <c r="P60" i="1" s="1"/>
  <c r="N61" i="1"/>
  <c r="P61" i="1" s="1"/>
  <c r="N62" i="1"/>
  <c r="P62" i="1" s="1"/>
  <c r="N63" i="1"/>
  <c r="P63" i="1" s="1"/>
  <c r="N64" i="1"/>
  <c r="P64" i="1" s="1"/>
  <c r="N65" i="1"/>
  <c r="M65" i="1" s="1"/>
  <c r="N66" i="1"/>
  <c r="P66" i="1" s="1"/>
  <c r="N67" i="1"/>
  <c r="P67" i="1" s="1"/>
  <c r="N68" i="1"/>
  <c r="P68" i="1" s="1"/>
  <c r="N69" i="1"/>
  <c r="P69" i="1" s="1"/>
  <c r="N70" i="1"/>
  <c r="P70" i="1" s="1"/>
  <c r="N71" i="1"/>
  <c r="P71" i="1" s="1"/>
  <c r="N72" i="1"/>
  <c r="P72" i="1" s="1"/>
  <c r="N73" i="1"/>
  <c r="M73" i="1" s="1"/>
  <c r="N74" i="1"/>
  <c r="P74" i="1" s="1"/>
  <c r="N75" i="1"/>
  <c r="P75" i="1" s="1"/>
  <c r="N76" i="1"/>
  <c r="P76" i="1" s="1"/>
  <c r="N77" i="1"/>
  <c r="P77" i="1" s="1"/>
  <c r="N79" i="1"/>
  <c r="P79" i="1" s="1"/>
  <c r="N80" i="1"/>
  <c r="P80" i="1" s="1"/>
  <c r="N81" i="1"/>
  <c r="P81" i="1" s="1"/>
  <c r="N82" i="1"/>
  <c r="M82" i="1" s="1"/>
  <c r="N83" i="1"/>
  <c r="P83" i="1" s="1"/>
  <c r="N84" i="1"/>
  <c r="P84" i="1" s="1"/>
  <c r="N85" i="1"/>
  <c r="M85" i="1" s="1"/>
  <c r="N86" i="1"/>
  <c r="P86" i="1" s="1"/>
  <c r="N87" i="1"/>
  <c r="P87" i="1" s="1"/>
  <c r="N89" i="1"/>
  <c r="P89" i="1" s="1"/>
  <c r="N90" i="1"/>
  <c r="P90" i="1" s="1"/>
  <c r="N91" i="1"/>
  <c r="M91" i="1" s="1"/>
  <c r="N92" i="1"/>
  <c r="P92" i="1" s="1"/>
  <c r="N93" i="1"/>
  <c r="P93" i="1" s="1"/>
  <c r="N94" i="1"/>
  <c r="M94" i="1" s="1"/>
  <c r="N95" i="1"/>
  <c r="P95" i="1" s="1"/>
  <c r="N96" i="1"/>
  <c r="P96" i="1" s="1"/>
  <c r="N97" i="1"/>
  <c r="P97" i="1" s="1"/>
  <c r="N99" i="1"/>
  <c r="P99" i="1" s="1"/>
  <c r="N100" i="1"/>
  <c r="M100" i="1" s="1"/>
  <c r="N101" i="1"/>
  <c r="P101" i="1" s="1"/>
  <c r="N102" i="1"/>
  <c r="P102" i="1" s="1"/>
  <c r="N103" i="1"/>
  <c r="M103" i="1" s="1"/>
  <c r="N104" i="1"/>
  <c r="P104" i="1" s="1"/>
  <c r="N105" i="1"/>
  <c r="P105" i="1" s="1"/>
  <c r="N107" i="1"/>
  <c r="P107" i="1" s="1"/>
  <c r="N108" i="1"/>
  <c r="P108" i="1" s="1"/>
  <c r="N109" i="1"/>
  <c r="M109" i="1" s="1"/>
  <c r="N110" i="1"/>
  <c r="P110" i="1" s="1"/>
  <c r="N111" i="1"/>
  <c r="P111" i="1" s="1"/>
  <c r="N113" i="1"/>
  <c r="M113" i="1" s="1"/>
  <c r="N114" i="1"/>
  <c r="P114" i="1" s="1"/>
  <c r="N115" i="1"/>
  <c r="P115" i="1" s="1"/>
  <c r="N116" i="1"/>
  <c r="P116" i="1" s="1"/>
  <c r="N117" i="1"/>
  <c r="P117" i="1" s="1"/>
  <c r="N118" i="1"/>
  <c r="M118" i="1" s="1"/>
  <c r="N119" i="1"/>
  <c r="P119" i="1" s="1"/>
  <c r="N120" i="1"/>
  <c r="P120" i="1" s="1"/>
  <c r="N122" i="1"/>
  <c r="M122" i="1" s="1"/>
  <c r="N123" i="1"/>
  <c r="P123" i="1" s="1"/>
  <c r="N124" i="1"/>
  <c r="P124" i="1" s="1"/>
  <c r="N125" i="1"/>
  <c r="P125" i="1" s="1"/>
  <c r="N126" i="1"/>
  <c r="P126" i="1" s="1"/>
  <c r="N127" i="1"/>
  <c r="M127" i="1" s="1"/>
  <c r="N128" i="1"/>
  <c r="P128" i="1" s="1"/>
  <c r="N129" i="1"/>
  <c r="P129" i="1" s="1"/>
  <c r="N130" i="1"/>
  <c r="P130" i="1" s="1"/>
  <c r="N131" i="1"/>
  <c r="P131" i="1" s="1"/>
  <c r="N132" i="1"/>
  <c r="P132" i="1" s="1"/>
  <c r="N133" i="1"/>
  <c r="P133" i="1" s="1"/>
  <c r="N134" i="1"/>
  <c r="P134" i="1" s="1"/>
  <c r="N135" i="1"/>
  <c r="M135" i="1" s="1"/>
  <c r="N136" i="1"/>
  <c r="P136" i="1" s="1"/>
  <c r="N137" i="1"/>
  <c r="P137" i="1" s="1"/>
  <c r="N138" i="1"/>
  <c r="P138" i="1" s="1"/>
  <c r="N139" i="1"/>
  <c r="P139" i="1" s="1"/>
  <c r="N140" i="1"/>
  <c r="P140" i="1" s="1"/>
  <c r="N141" i="1"/>
  <c r="P141" i="1" s="1"/>
  <c r="N142" i="1"/>
  <c r="P142" i="1" s="1"/>
  <c r="N144" i="1"/>
  <c r="M144" i="1" s="1"/>
  <c r="N145" i="1"/>
  <c r="P145" i="1" s="1"/>
  <c r="N146" i="1"/>
  <c r="P146" i="1" s="1"/>
  <c r="N147" i="1"/>
  <c r="P147" i="1" s="1"/>
  <c r="N148" i="1"/>
  <c r="P148" i="1" s="1"/>
  <c r="N149" i="1"/>
  <c r="P149" i="1" s="1"/>
  <c r="N247" i="1"/>
  <c r="P247" i="1" s="1"/>
  <c r="N150" i="1"/>
  <c r="P150" i="1" s="1"/>
  <c r="N151" i="1"/>
  <c r="M151" i="1" s="1"/>
  <c r="N152" i="1"/>
  <c r="P152" i="1" s="1"/>
  <c r="N153" i="1"/>
  <c r="P153" i="1" s="1"/>
  <c r="N154" i="1"/>
  <c r="M154" i="1" s="1"/>
  <c r="N155" i="1"/>
  <c r="P155" i="1" s="1"/>
  <c r="N156" i="1"/>
  <c r="P156" i="1" s="1"/>
  <c r="N157" i="1"/>
  <c r="P157" i="1" s="1"/>
  <c r="N158" i="1"/>
  <c r="P158" i="1" s="1"/>
  <c r="N159" i="1"/>
  <c r="M159" i="1" s="1"/>
  <c r="N160" i="1"/>
  <c r="P160" i="1" s="1"/>
  <c r="N161" i="1"/>
  <c r="M161" i="1" s="1"/>
  <c r="N162" i="1"/>
  <c r="M162" i="1" s="1"/>
  <c r="N163" i="1"/>
  <c r="P163" i="1" s="1"/>
  <c r="N164" i="1"/>
  <c r="P164" i="1" s="1"/>
  <c r="N165" i="1"/>
  <c r="P165" i="1" s="1"/>
  <c r="N166" i="1"/>
  <c r="P166" i="1" s="1"/>
  <c r="N167" i="1"/>
  <c r="M167" i="1" s="1"/>
  <c r="N168" i="1"/>
  <c r="P168" i="1" s="1"/>
  <c r="N169" i="1"/>
  <c r="P169" i="1" s="1"/>
  <c r="N170" i="1"/>
  <c r="M170" i="1" s="1"/>
  <c r="N171" i="1"/>
  <c r="P171" i="1" s="1"/>
  <c r="N172" i="1"/>
  <c r="P172" i="1" s="1"/>
  <c r="N173" i="1"/>
  <c r="P173" i="1" s="1"/>
  <c r="N174" i="1"/>
  <c r="P174" i="1" s="1"/>
  <c r="N175" i="1"/>
  <c r="M175" i="1" s="1"/>
  <c r="N176" i="1"/>
  <c r="P176" i="1" s="1"/>
  <c r="N177" i="1"/>
  <c r="M177" i="1" s="1"/>
  <c r="N178" i="1"/>
  <c r="P178" i="1" s="1"/>
  <c r="N179" i="1"/>
  <c r="P179" i="1" s="1"/>
  <c r="N180" i="1"/>
  <c r="P180" i="1" s="1"/>
  <c r="N181" i="1"/>
  <c r="P181" i="1" s="1"/>
  <c r="N182" i="1"/>
  <c r="P182" i="1" s="1"/>
  <c r="N183" i="1"/>
  <c r="M183" i="1" s="1"/>
  <c r="N184" i="1"/>
  <c r="P184" i="1" s="1"/>
  <c r="N185" i="1"/>
  <c r="M185" i="1" s="1"/>
  <c r="N186" i="1"/>
  <c r="P186" i="1" s="1"/>
  <c r="N187" i="1"/>
  <c r="P187" i="1" s="1"/>
  <c r="N188" i="1"/>
  <c r="P188" i="1" s="1"/>
  <c r="N189" i="1"/>
  <c r="P189" i="1" s="1"/>
  <c r="N190" i="1"/>
  <c r="P190" i="1" s="1"/>
  <c r="N191" i="1"/>
  <c r="M191" i="1" s="1"/>
  <c r="N192" i="1"/>
  <c r="P192" i="1" s="1"/>
  <c r="N193" i="1"/>
  <c r="M193" i="1" s="1"/>
  <c r="N194" i="1"/>
  <c r="M194" i="1" s="1"/>
  <c r="N195" i="1"/>
  <c r="P195" i="1" s="1"/>
  <c r="N196" i="1"/>
  <c r="P196" i="1" s="1"/>
  <c r="N197" i="1"/>
  <c r="P197" i="1" s="1"/>
  <c r="N78" i="1"/>
  <c r="P78" i="1" s="1"/>
  <c r="N198" i="1"/>
  <c r="M198" i="1" s="1"/>
  <c r="N199" i="1"/>
  <c r="P199" i="1" s="1"/>
  <c r="N200" i="1"/>
  <c r="M200" i="1" s="1"/>
  <c r="N201" i="1"/>
  <c r="M201" i="1" s="1"/>
  <c r="N202" i="1"/>
  <c r="P202" i="1" s="1"/>
  <c r="N203" i="1"/>
  <c r="P203" i="1" s="1"/>
  <c r="N204" i="1"/>
  <c r="P204" i="1" s="1"/>
  <c r="N205" i="1"/>
  <c r="P205" i="1" s="1"/>
  <c r="N206" i="1"/>
  <c r="M206" i="1" s="1"/>
  <c r="N207" i="1"/>
  <c r="P207" i="1" s="1"/>
  <c r="N88" i="1"/>
  <c r="M88" i="1" s="1"/>
  <c r="N208" i="1"/>
  <c r="P208" i="1" s="1"/>
  <c r="N209" i="1"/>
  <c r="P209" i="1" s="1"/>
  <c r="N210" i="1"/>
  <c r="P210" i="1" s="1"/>
  <c r="N211" i="1"/>
  <c r="P211" i="1" s="1"/>
  <c r="N212" i="1"/>
  <c r="P212" i="1" s="1"/>
  <c r="N213" i="1"/>
  <c r="M213" i="1" s="1"/>
  <c r="N214" i="1"/>
  <c r="P214" i="1" s="1"/>
  <c r="N215" i="1"/>
  <c r="M215" i="1" s="1"/>
  <c r="N216" i="1"/>
  <c r="P216" i="1" s="1"/>
  <c r="N217" i="1"/>
  <c r="P217" i="1" s="1"/>
  <c r="N218" i="1"/>
  <c r="P218" i="1" s="1"/>
  <c r="N98" i="1"/>
  <c r="P98" i="1" s="1"/>
  <c r="N219" i="1"/>
  <c r="P219" i="1" s="1"/>
  <c r="N220" i="1"/>
  <c r="M220" i="1" s="1"/>
  <c r="N221" i="1"/>
  <c r="P221" i="1" s="1"/>
  <c r="N222" i="1"/>
  <c r="M222" i="1" s="1"/>
  <c r="N223" i="1"/>
  <c r="P223" i="1" s="1"/>
  <c r="N224" i="1"/>
  <c r="P224" i="1" s="1"/>
  <c r="N225" i="1"/>
  <c r="P225" i="1" s="1"/>
  <c r="N226" i="1"/>
  <c r="P226" i="1" s="1"/>
  <c r="N227" i="1"/>
  <c r="P227" i="1" s="1"/>
  <c r="N106" i="1"/>
  <c r="M106" i="1" s="1"/>
  <c r="N228" i="1"/>
  <c r="P228" i="1" s="1"/>
  <c r="N112" i="1"/>
  <c r="M112" i="1" s="1"/>
  <c r="N229" i="1"/>
  <c r="P229" i="1" s="1"/>
  <c r="N230" i="1"/>
  <c r="P230" i="1" s="1"/>
  <c r="N231" i="1"/>
  <c r="P231" i="1" s="1"/>
  <c r="N121" i="1"/>
  <c r="P121" i="1" s="1"/>
  <c r="N232" i="1"/>
  <c r="P232" i="1" s="1"/>
  <c r="N233" i="1"/>
  <c r="M233" i="1" s="1"/>
  <c r="N234" i="1"/>
  <c r="P234" i="1" s="1"/>
  <c r="N235" i="1"/>
  <c r="M235" i="1" s="1"/>
  <c r="N236" i="1"/>
  <c r="P236" i="1" s="1"/>
  <c r="N237" i="1"/>
  <c r="P237" i="1" s="1"/>
  <c r="N143" i="1"/>
  <c r="P143" i="1" s="1"/>
  <c r="N238" i="1"/>
  <c r="P238" i="1" s="1"/>
  <c r="N239" i="1"/>
  <c r="P239" i="1" s="1"/>
  <c r="N240" i="1"/>
  <c r="M240" i="1" s="1"/>
  <c r="N241" i="1"/>
  <c r="P241" i="1" s="1"/>
  <c r="N242" i="1"/>
  <c r="M242" i="1" s="1"/>
  <c r="N243" i="1"/>
  <c r="P243" i="1" s="1"/>
  <c r="N244" i="1"/>
  <c r="P244" i="1" s="1"/>
  <c r="N245" i="1"/>
  <c r="P245" i="1" s="1"/>
  <c r="N246" i="1"/>
  <c r="P246" i="1" s="1"/>
  <c r="N248" i="1"/>
  <c r="P248" i="1" s="1"/>
  <c r="N249" i="1"/>
  <c r="M249" i="1" s="1"/>
  <c r="N250" i="1"/>
  <c r="P250" i="1" s="1"/>
  <c r="N251" i="1"/>
  <c r="M251" i="1" s="1"/>
  <c r="N252" i="1"/>
  <c r="M252" i="1" s="1"/>
  <c r="N253" i="1"/>
  <c r="P253" i="1" s="1"/>
  <c r="N254" i="1"/>
  <c r="P254" i="1" s="1"/>
  <c r="M7" i="1"/>
  <c r="M43" i="1" l="1"/>
  <c r="M15" i="1"/>
  <c r="M116" i="1"/>
  <c r="M71" i="1"/>
  <c r="M95" i="1"/>
  <c r="M104" i="1"/>
  <c r="M69" i="1"/>
  <c r="M164" i="1"/>
  <c r="M45" i="1"/>
  <c r="M163" i="1"/>
  <c r="M148" i="1"/>
  <c r="M29" i="1"/>
  <c r="M217" i="1"/>
  <c r="M77" i="1"/>
  <c r="M187" i="1"/>
  <c r="M155" i="1"/>
  <c r="M61" i="1"/>
  <c r="M75" i="1"/>
  <c r="M202" i="1"/>
  <c r="M131" i="1"/>
  <c r="M195" i="1"/>
  <c r="M123" i="1"/>
  <c r="M171" i="1"/>
  <c r="M114" i="1"/>
  <c r="M53" i="1"/>
  <c r="M247" i="1"/>
  <c r="M197" i="1"/>
  <c r="M63" i="1"/>
  <c r="M245" i="1"/>
  <c r="M181" i="1"/>
  <c r="M141" i="1"/>
  <c r="M97" i="1"/>
  <c r="M121" i="1"/>
  <c r="M179" i="1"/>
  <c r="M107" i="1"/>
  <c r="M98" i="1"/>
  <c r="M209" i="1"/>
  <c r="M169" i="1"/>
  <c r="M93" i="1"/>
  <c r="M59" i="1"/>
  <c r="M120" i="1"/>
  <c r="M84" i="1"/>
  <c r="M146" i="1"/>
  <c r="M19" i="1"/>
  <c r="M9" i="1"/>
  <c r="M87" i="1"/>
  <c r="M149" i="1"/>
  <c r="M211" i="1"/>
  <c r="M246" i="1"/>
  <c r="M55" i="1"/>
  <c r="M11" i="1"/>
  <c r="M226" i="1"/>
  <c r="M221" i="1"/>
  <c r="M189" i="1"/>
  <c r="M157" i="1"/>
  <c r="M129" i="1"/>
  <c r="M67" i="1"/>
  <c r="M31" i="1"/>
  <c r="M35" i="1"/>
  <c r="M138" i="1"/>
  <c r="M137" i="1"/>
  <c r="M89" i="1"/>
  <c r="M51" i="1"/>
  <c r="M27" i="1"/>
  <c r="M238" i="1"/>
  <c r="M204" i="1"/>
  <c r="M173" i="1"/>
  <c r="M153" i="1"/>
  <c r="M133" i="1"/>
  <c r="M111" i="1"/>
  <c r="M68" i="1"/>
  <c r="M47" i="1"/>
  <c r="M23" i="1"/>
  <c r="M81" i="1"/>
  <c r="M165" i="1"/>
  <c r="M125" i="1"/>
  <c r="M102" i="1"/>
  <c r="M80" i="1"/>
  <c r="M39" i="1"/>
  <c r="M12" i="1"/>
  <c r="M199" i="1"/>
  <c r="M241" i="1"/>
  <c r="M176" i="1"/>
  <c r="M160" i="1"/>
  <c r="M145" i="1"/>
  <c r="M74" i="1"/>
  <c r="M26" i="1"/>
  <c r="M110" i="1"/>
  <c r="M214" i="1"/>
  <c r="M58" i="1"/>
  <c r="M42" i="1"/>
  <c r="M192" i="1"/>
  <c r="M92" i="1"/>
  <c r="M234" i="1"/>
  <c r="M119" i="1"/>
  <c r="M101" i="1"/>
  <c r="M83" i="1"/>
  <c r="M18" i="1"/>
  <c r="M228" i="1"/>
  <c r="M207" i="1"/>
  <c r="M168" i="1"/>
  <c r="M136" i="1"/>
  <c r="M34" i="1"/>
  <c r="M10" i="1"/>
  <c r="M184" i="1"/>
  <c r="M66" i="1"/>
  <c r="M50" i="1"/>
  <c r="M253" i="1"/>
  <c r="M132" i="1"/>
  <c r="M46" i="1"/>
  <c r="M14" i="1"/>
  <c r="M96" i="1"/>
  <c r="M70" i="1"/>
  <c r="M156" i="1"/>
  <c r="M54" i="1"/>
  <c r="M124" i="1"/>
  <c r="M79" i="1"/>
  <c r="M22" i="1"/>
  <c r="M231" i="1"/>
  <c r="M105" i="1"/>
  <c r="M38" i="1"/>
  <c r="M219" i="1"/>
  <c r="M21" i="1"/>
  <c r="M244" i="1"/>
  <c r="M230" i="1"/>
  <c r="M218" i="1"/>
  <c r="M203" i="1"/>
  <c r="M188" i="1"/>
  <c r="M172" i="1"/>
  <c r="M30" i="1"/>
  <c r="M13" i="1"/>
  <c r="M117" i="1"/>
  <c r="M143" i="1"/>
  <c r="M225" i="1"/>
  <c r="M140" i="1"/>
  <c r="M254" i="1"/>
  <c r="M237" i="1"/>
  <c r="M224" i="1"/>
  <c r="M210" i="1"/>
  <c r="M196" i="1"/>
  <c r="M180" i="1"/>
  <c r="M152" i="1"/>
  <c r="M139" i="1"/>
  <c r="M128" i="1"/>
  <c r="M115" i="1"/>
  <c r="M86" i="1"/>
  <c r="M62" i="1"/>
  <c r="M37" i="1"/>
  <c r="M239" i="1"/>
  <c r="M182" i="1"/>
  <c r="M158" i="1"/>
  <c r="M48" i="1"/>
  <c r="M16" i="1"/>
  <c r="M126" i="1"/>
  <c r="M90" i="1"/>
  <c r="M205" i="1"/>
  <c r="M250" i="1"/>
  <c r="M227" i="1"/>
  <c r="M56" i="1"/>
  <c r="M24" i="1"/>
  <c r="M248" i="1"/>
  <c r="M190" i="1"/>
  <c r="M166" i="1"/>
  <c r="M134" i="1"/>
  <c r="M99" i="1"/>
  <c r="M212" i="1"/>
  <c r="M142" i="1"/>
  <c r="M64" i="1"/>
  <c r="M32" i="1"/>
  <c r="M232" i="1"/>
  <c r="M174" i="1"/>
  <c r="M108" i="1"/>
  <c r="M72" i="1"/>
  <c r="M78" i="1"/>
  <c r="M150" i="1"/>
  <c r="M40" i="1"/>
  <c r="M223" i="1"/>
  <c r="M229" i="1"/>
  <c r="M236" i="1"/>
  <c r="M208" i="1"/>
  <c r="M178" i="1"/>
  <c r="M130" i="1"/>
  <c r="M60" i="1"/>
  <c r="M243" i="1"/>
  <c r="M216" i="1"/>
  <c r="M186" i="1"/>
  <c r="M147" i="1"/>
  <c r="M76" i="1"/>
  <c r="P252" i="1"/>
  <c r="P201" i="1"/>
  <c r="P194" i="1"/>
  <c r="P170" i="1"/>
  <c r="P162" i="1"/>
  <c r="P154" i="1"/>
  <c r="P122" i="1"/>
  <c r="P113" i="1"/>
  <c r="P103" i="1"/>
  <c r="P94" i="1"/>
  <c r="P85" i="1"/>
  <c r="P52" i="1"/>
  <c r="P44" i="1"/>
  <c r="P36" i="1"/>
  <c r="P28" i="1"/>
  <c r="P20" i="1"/>
  <c r="P251" i="1"/>
  <c r="P242" i="1"/>
  <c r="P235" i="1"/>
  <c r="P112" i="1"/>
  <c r="P222" i="1"/>
  <c r="P215" i="1"/>
  <c r="P88" i="1"/>
  <c r="P200" i="1"/>
  <c r="P193" i="1"/>
  <c r="P185" i="1"/>
  <c r="P177" i="1"/>
  <c r="P161" i="1"/>
  <c r="P249" i="1"/>
  <c r="P240" i="1"/>
  <c r="P233" i="1"/>
  <c r="P106" i="1"/>
  <c r="P220" i="1"/>
  <c r="P213" i="1"/>
  <c r="P206" i="1"/>
  <c r="P198" i="1"/>
  <c r="P191" i="1"/>
  <c r="P183" i="1"/>
  <c r="P175" i="1"/>
  <c r="P167" i="1"/>
  <c r="P159" i="1"/>
  <c r="P151" i="1"/>
  <c r="P144" i="1"/>
  <c r="P135" i="1"/>
  <c r="P127" i="1"/>
  <c r="P118" i="1"/>
  <c r="P109" i="1"/>
  <c r="P100" i="1"/>
  <c r="P91" i="1"/>
  <c r="P82" i="1"/>
  <c r="P73" i="1"/>
  <c r="P65" i="1"/>
  <c r="P57" i="1"/>
  <c r="P49" i="1"/>
  <c r="P41" i="1"/>
  <c r="P33" i="1"/>
  <c r="P25" i="1"/>
  <c r="P17" i="1"/>
  <c r="P8" i="1"/>
  <c r="N6" i="1"/>
  <c r="P6" i="1" l="1"/>
  <c r="P5" i="1" s="1"/>
  <c r="N5" i="1"/>
  <c r="M6" i="1"/>
</calcChain>
</file>

<file path=xl/sharedStrings.xml><?xml version="1.0" encoding="utf-8"?>
<sst xmlns="http://schemas.openxmlformats.org/spreadsheetml/2006/main" count="275" uniqueCount="275">
  <si>
    <t>Municipal Group</t>
  </si>
  <si>
    <t>Program Code</t>
  </si>
  <si>
    <t>Program Name</t>
  </si>
  <si>
    <t xml:space="preserve">Reported and/or Calculated Marketed Tonnes </t>
  </si>
  <si>
    <t>Single Stream</t>
  </si>
  <si>
    <t>Residential Collection Costs ($)</t>
  </si>
  <si>
    <t>Residential Processing Costs ($)</t>
  </si>
  <si>
    <t>Residential Depot/Transfer Costs ($)</t>
  </si>
  <si>
    <t>Residential Promotion &amp; Education Costs ($)</t>
  </si>
  <si>
    <r>
      <t>Interest on Municipal  Capital</t>
    </r>
    <r>
      <rPr>
        <b/>
        <vertAlign val="superscript"/>
        <sz val="11"/>
        <rFont val="Calibri"/>
        <family val="2"/>
        <scheme val="minor"/>
      </rPr>
      <t xml:space="preserve">1 </t>
    </r>
    <r>
      <rPr>
        <b/>
        <sz val="11"/>
        <rFont val="Calibri"/>
        <family val="2"/>
        <scheme val="minor"/>
      </rPr>
      <t>($)</t>
    </r>
    <r>
      <rPr>
        <b/>
        <vertAlign val="superscript"/>
        <sz val="11"/>
        <rFont val="Calibri"/>
        <family val="2"/>
        <scheme val="minor"/>
      </rPr>
      <t xml:space="preserve"> </t>
    </r>
  </si>
  <si>
    <t>Administration Costs ($)</t>
  </si>
  <si>
    <r>
      <t>Administration Factor</t>
    </r>
    <r>
      <rPr>
        <b/>
        <vertAlign val="superscript"/>
        <sz val="11"/>
        <rFont val="Calibri"/>
        <family val="2"/>
        <scheme val="minor"/>
      </rPr>
      <t>2</t>
    </r>
  </si>
  <si>
    <r>
      <t>Residential Gross Costs Including Interest on Municipal Capital and Administration</t>
    </r>
    <r>
      <rPr>
        <b/>
        <vertAlign val="superscript"/>
        <sz val="11"/>
        <rFont val="Calibri"/>
        <family val="2"/>
        <scheme val="minor"/>
      </rPr>
      <t>3</t>
    </r>
    <r>
      <rPr>
        <b/>
        <sz val="11"/>
        <rFont val="Calibri"/>
        <family val="2"/>
        <scheme val="minor"/>
      </rPr>
      <t xml:space="preserve"> ($)</t>
    </r>
  </si>
  <si>
    <t xml:space="preserve">Total Gross Revenue ($) </t>
  </si>
  <si>
    <r>
      <t>Total Net Costs</t>
    </r>
    <r>
      <rPr>
        <b/>
        <vertAlign val="superscript"/>
        <sz val="11"/>
        <rFont val="Calibri"/>
        <family val="2"/>
        <scheme val="minor"/>
      </rPr>
      <t>4</t>
    </r>
    <r>
      <rPr>
        <b/>
        <sz val="11"/>
        <rFont val="Calibri"/>
        <family val="2"/>
        <scheme val="minor"/>
      </rPr>
      <t xml:space="preserve"> ($)</t>
    </r>
  </si>
  <si>
    <t xml:space="preserve">                                                      Totals  </t>
  </si>
  <si>
    <t>Notes:</t>
  </si>
  <si>
    <t>HALTON, REGIONAL MUNICIPALITY OF</t>
  </si>
  <si>
    <t>DURHAM, REGIONAL MUNICIPALITY OF</t>
  </si>
  <si>
    <t>STRATFORD, CITY OF</t>
  </si>
  <si>
    <t>NORTHUMBERLAND, COUNTY OF</t>
  </si>
  <si>
    <t>BARRIE, CITY OF</t>
  </si>
  <si>
    <t>ESSEX-WINDSOR SOLID WASTE AUTHORITY</t>
  </si>
  <si>
    <t>TORONTO, CITY OF</t>
  </si>
  <si>
    <t>WELLINGTON, COUNTY OF</t>
  </si>
  <si>
    <t>NORFOLK, COUNTY OF</t>
  </si>
  <si>
    <t>GUELPH, CITY OF</t>
  </si>
  <si>
    <t>NORTH HURON, TOWNSHIP OF</t>
  </si>
  <si>
    <t>OWEN SOUND, CITY OF</t>
  </si>
  <si>
    <t>LONDON, CITY OF</t>
  </si>
  <si>
    <t>WATERLOO, REGIONAL MUNICIPALITY OF</t>
  </si>
  <si>
    <t>SAULT STE. MARIE, CITY OF</t>
  </si>
  <si>
    <t>ORILLIA, CITY OF</t>
  </si>
  <si>
    <t>ASHFIELD-COLBORNE-WAWANOSH, TOWNSHIP OF</t>
  </si>
  <si>
    <t>BROCKVILLE, CITY OF</t>
  </si>
  <si>
    <t>QUINTE WASTE SOLUTIONS</t>
  </si>
  <si>
    <t>PETERBOROUGH, COUNTY OF</t>
  </si>
  <si>
    <t>MUSKOKA,  DISTRICT MUNICIPALITY OF</t>
  </si>
  <si>
    <t>YORK, REGIONAL MUNICIPALITY OF</t>
  </si>
  <si>
    <t>ONEIDA NATION OF THE THAMES</t>
  </si>
  <si>
    <t>SARNIA, CITY OF</t>
  </si>
  <si>
    <t>THUNDER BAY, CITY OF</t>
  </si>
  <si>
    <t>HOWICK, TOWNSHIP OF</t>
  </si>
  <si>
    <t>NORTH BAY, CITY OF</t>
  </si>
  <si>
    <t>CHATSWORTH, TOWNSHIP OF</t>
  </si>
  <si>
    <t>HANOVER, TOWN OF</t>
  </si>
  <si>
    <t>DYSART ET AL, TOWNSHIP OF</t>
  </si>
  <si>
    <t>THE BLUE MOUNTAINS, TOWN OF</t>
  </si>
  <si>
    <t>THAMES CENTRE, MUNICIPALITY OF</t>
  </si>
  <si>
    <t>HAMILTON, CITY OF</t>
  </si>
  <si>
    <t>ALGONQUIN HIGHLANDS,TOWNSHIP OF</t>
  </si>
  <si>
    <t>BRANTFORD, CITY OF</t>
  </si>
  <si>
    <t>GREATER SUDBURY, CITY OF</t>
  </si>
  <si>
    <t>BLUEWATER RECYCLING ASSOCIATION</t>
  </si>
  <si>
    <t>ARMOUR, TOWNSHIP OF</t>
  </si>
  <si>
    <t>BRUCE AREA SOLID WASTE RECYCLING</t>
  </si>
  <si>
    <t>WEST ELGIN, MUNICIPALITY OF</t>
  </si>
  <si>
    <t>LEEDS AND THE THOUSAND ISLANDS, TOWNSHIP OF</t>
  </si>
  <si>
    <t>RIDEAU LAKES, TOWNSHIP OF</t>
  </si>
  <si>
    <t>GEORGIAN BLUFFS, TOWNSHIP OF</t>
  </si>
  <si>
    <t>CORNWALL, CITY OF</t>
  </si>
  <si>
    <t>MEAFORD, MUNICIPALITY OF</t>
  </si>
  <si>
    <t>ELIZABETHTOWN-KITLEY, TOWNSHIP OF</t>
  </si>
  <si>
    <t>PARRY SOUND, TOWN OF</t>
  </si>
  <si>
    <t>PRESCOTT,TOWN OF</t>
  </si>
  <si>
    <t>CENTRAL ELGIN, MUNICIPALITY OF</t>
  </si>
  <si>
    <t>FRONT OF YONGE, TOWNSHIP OF</t>
  </si>
  <si>
    <t>WHITESTONE, MUNICIPALITY OF</t>
  </si>
  <si>
    <t>ST. THOMAS, CITY OF</t>
  </si>
  <si>
    <t>NORTH GRENVILLE, MUNICIPALITY OF</t>
  </si>
  <si>
    <t>WESTPORT, VILLAGE OF</t>
  </si>
  <si>
    <t>OTTAWA VALLEY WASTE RECOVERY CENTRE</t>
  </si>
  <si>
    <t>THE ARCHIPELAGO, TOWNSHIP OF</t>
  </si>
  <si>
    <t>HAWKESBURY JOINT RECYCLING</t>
  </si>
  <si>
    <t>PEEL, REGIONAL MUNICIPALITY OF</t>
  </si>
  <si>
    <t>NORTH GLENGARRY, TOWNSHIP OF</t>
  </si>
  <si>
    <t>GANANOQUE, TOWN OF</t>
  </si>
  <si>
    <t>ST. CLAIR, TOWNSHIP OF</t>
  </si>
  <si>
    <t>FRONTENAC ISLANDS, TOWNSHIP OF</t>
  </si>
  <si>
    <t>AUGUSTA, TOWNSHIP OF</t>
  </si>
  <si>
    <t>ATHENS, TOWNSHIP OF</t>
  </si>
  <si>
    <t>MERRICKVILLE-WOLFORD, VILLAGE OF</t>
  </si>
  <si>
    <t>NORTH STORMONT, TOWNSHIP OF</t>
  </si>
  <si>
    <t>PETERBOROUGH, CITY OF</t>
  </si>
  <si>
    <t>RUSSELL, TOWNSHIP OF</t>
  </si>
  <si>
    <t>SOUTH FRONTENAC, TOWNSHIP OF</t>
  </si>
  <si>
    <t>SOUTH STORMONT, TOWNSHIP OF</t>
  </si>
  <si>
    <t>NORTH DUNDAS, TOWNSHIP OF</t>
  </si>
  <si>
    <t>KINGSTON, CITY OF</t>
  </si>
  <si>
    <t>WHITEWATER REGION, TOWNSHIP OF</t>
  </si>
  <si>
    <t>STONE MILLS, TOWNSHIP OF</t>
  </si>
  <si>
    <t>SIMCOE, COUNTY OF</t>
  </si>
  <si>
    <t>SOUTHWOLD, TOWNSHIP OF</t>
  </si>
  <si>
    <t>NIAGARA, REGIONAL MUNICIPALITY OF</t>
  </si>
  <si>
    <t>BAYHAM, MUNICIPALITY OF</t>
  </si>
  <si>
    <t>CLARENCE-ROCKLAND, CITY OF</t>
  </si>
  <si>
    <t>HIGHLANDS EAST, MUNICIPALITY OF</t>
  </si>
  <si>
    <t>CARLING, TOWNSHIP OF</t>
  </si>
  <si>
    <t>MCDOUGALL, MUNICIPALITY OF</t>
  </si>
  <si>
    <t>THE NATION, MUNICIPALITY</t>
  </si>
  <si>
    <t>DUTTON-DUNWICH, MUNICIPALITY OF</t>
  </si>
  <si>
    <t>GREATER NAPANEE, TOWNSHIP OF</t>
  </si>
  <si>
    <t>WEST NIPISSING, MUNICIPALITY OF</t>
  </si>
  <si>
    <t>SEGUIN, TOWNSHIP OF</t>
  </si>
  <si>
    <t>MCKELLAR, TOWNSHIP OF</t>
  </si>
  <si>
    <t>KIRKLAND LAKE, TOWN OF</t>
  </si>
  <si>
    <t>BRUDENELL, LYNDOCH AND RAGLAN, TOWNSHIP OF</t>
  </si>
  <si>
    <t>NORTHERN BRUCE PENINSULA, MUNICIPALITY OF</t>
  </si>
  <si>
    <t>ELLIOT LAKE, CITY OF</t>
  </si>
  <si>
    <t>AYLMER, TOWN OF</t>
  </si>
  <si>
    <t>CHATHAM-KENT, MUNICIPALITY OF</t>
  </si>
  <si>
    <t>TIMMINS, CITY OF</t>
  </si>
  <si>
    <t>EDWARDSBURGH CARDINAL, TOWNSHIP OF</t>
  </si>
  <si>
    <t>PLYMPTON-WYOMING, TOWN OF</t>
  </si>
  <si>
    <t>OTTAWA, CITY OF</t>
  </si>
  <si>
    <t>GAUTHIER, TOWNSHIP OF</t>
  </si>
  <si>
    <t>SOUTH GLENGARRY, TOWNSHIP OF</t>
  </si>
  <si>
    <t>MALAHIDE, TOWNSHIP OF</t>
  </si>
  <si>
    <t>CARLOW MAYO, TOWNSHIP OF</t>
  </si>
  <si>
    <t>SOUTH DUNDAS, TOWNSHIP OF</t>
  </si>
  <si>
    <t>TAY VALLEY, TOWNSHIP OF</t>
  </si>
  <si>
    <t>LANARK HIGHLANDS, TOWNSHIP OF</t>
  </si>
  <si>
    <t>ADDINGTON HIGHLANDS, TOWNSHIP OF</t>
  </si>
  <si>
    <t>ADMASTON/BROMLEY, TOWNSHIP OF</t>
  </si>
  <si>
    <t>MINDEN HILLS, TOWNSHIP OF</t>
  </si>
  <si>
    <t>Arnprior, Town of</t>
  </si>
  <si>
    <t>GREATER MADAWASKA, TOWNSHIP OF</t>
  </si>
  <si>
    <t>BRANT, COUNTY OF</t>
  </si>
  <si>
    <t>CASEY, TOWNSHIP OF</t>
  </si>
  <si>
    <t>ENNISKILLEN, TOWNSHIP OF</t>
  </si>
  <si>
    <t>GILLIES, TOWNSHIP OF</t>
  </si>
  <si>
    <t>BONNECHERE VALLEY, TOWNSHIP OF</t>
  </si>
  <si>
    <t>HASTINGS HIGHLANDS, MUNICIPALITY OF</t>
  </si>
  <si>
    <t>HORTON, TOWNSHIP OF</t>
  </si>
  <si>
    <t>KILLALOE, HAGARTY, AND RICHARDS, TOWNSHIP OF</t>
  </si>
  <si>
    <t>GREY HIGHLANDS, MUNICIPALITY OF</t>
  </si>
  <si>
    <t>MCNAB-BRAESIDE, TOWNSHIP OF</t>
  </si>
  <si>
    <t>SOUTHWEST MIDDLESEX, MUNICIPALITY OF</t>
  </si>
  <si>
    <t>PRINCE, TOWNSHIP OF</t>
  </si>
  <si>
    <t>RENFREW, TOWN OF</t>
  </si>
  <si>
    <t>MADAWASKA VALLEY, TOWNSHIP OF</t>
  </si>
  <si>
    <t>ALFRED AND PLANTAGENET, TOWNSHIP OF</t>
  </si>
  <si>
    <t>KAWARTHA LAKES, CITY OF</t>
  </si>
  <si>
    <t>CHIPPEWAS OF THE THAMES FIRST NATION</t>
  </si>
  <si>
    <t>SABLES-SPANISH RIVERS, TOWNSHIP OF</t>
  </si>
  <si>
    <t>WEST GREY, MUNICIPALITY OF</t>
  </si>
  <si>
    <t>KERNS, TOWNSHIP OF</t>
  </si>
  <si>
    <t>HUDSON, TOWNSHIP OF</t>
  </si>
  <si>
    <t>NEEBING, MUNICIPALITY OF</t>
  </si>
  <si>
    <t>CALVIN, MUNICIPALITY OF</t>
  </si>
  <si>
    <t>SOUTHGATE, TOWNSHIP OF</t>
  </si>
  <si>
    <t>PERRY, TOWNSHIP OF</t>
  </si>
  <si>
    <t>BALDWIN, TOWNSHIP OF</t>
  </si>
  <si>
    <t>BLIND RIVER, TOWN OF</t>
  </si>
  <si>
    <t>CENTRAL MANITOULIN, TOWNSHIP OF</t>
  </si>
  <si>
    <t>ESPANOLA, TOWN OF</t>
  </si>
  <si>
    <t>NAIRN &amp; HYMAN, TOWNSHIP OF</t>
  </si>
  <si>
    <t>NORTHEASTERN MANITOULIN &amp; ISLANDS, TOWN OF</t>
  </si>
  <si>
    <t>CENTRAL FRONTENAC, TOWNSHIP OF</t>
  </si>
  <si>
    <t>NORTH FRONTENAC, TOWNSHIP OF</t>
  </si>
  <si>
    <t>Temiskaming Shores, City of</t>
  </si>
  <si>
    <t>Burk's Falls, Village of</t>
  </si>
  <si>
    <t>Goulais Local Service Board</t>
  </si>
  <si>
    <t>Matachewan First Nation</t>
  </si>
  <si>
    <t>Temagami First Nation</t>
  </si>
  <si>
    <t>Moose Deer Point</t>
  </si>
  <si>
    <t>WAHNAPITAE FIRST NATION</t>
  </si>
  <si>
    <t>PETROLIA, TOWN OF</t>
  </si>
  <si>
    <t>ARMSTRONG, TOWNSHIP OF</t>
  </si>
  <si>
    <t>ASSIGINACK,  TOWNSHIP OF</t>
  </si>
  <si>
    <t>ATIKOKAN, TOWNSHIP OF</t>
  </si>
  <si>
    <t>BANCROFT, TOWN OF</t>
  </si>
  <si>
    <t>BECKWITH, TOWNSHIP OF</t>
  </si>
  <si>
    <t>BILLINGS, TOWNSHIP OF</t>
  </si>
  <si>
    <t>MISSISSAUGAS OF THE NEW CREDIT FIRST NATION</t>
  </si>
  <si>
    <t>CARLETON PLACE, TOWN OF</t>
  </si>
  <si>
    <t>CASSELMAN,  VILLAGE OF</t>
  </si>
  <si>
    <t>LAURENTIAN HILLS, TOWN OF</t>
  </si>
  <si>
    <t>COBALT, TOWN OF</t>
  </si>
  <si>
    <t>COLEMAN,  TOWNSHIP OF</t>
  </si>
  <si>
    <t>CONMEE,  TOWNSHIP OF</t>
  </si>
  <si>
    <t>DESERONTO, TOWN OF</t>
  </si>
  <si>
    <t>DRUMMOND-NORTH ELMSLEY, TOWNSHIP OF</t>
  </si>
  <si>
    <t>DRYDEN, CITY OF</t>
  </si>
  <si>
    <t>DUFFERIN, COUNTY OF</t>
  </si>
  <si>
    <t>EMO, TOWNSHIP OF</t>
  </si>
  <si>
    <t>ENGLEHART, TOWN OF</t>
  </si>
  <si>
    <t>EVANTUREL, TOWNSHIP OF</t>
  </si>
  <si>
    <t>FARADAY, TOWNSHIP OF</t>
  </si>
  <si>
    <t>FORT FRANCES, TOWN OF</t>
  </si>
  <si>
    <t>FRENCH RIVER, MUNICIPALITY OF</t>
  </si>
  <si>
    <t>HALDIMAND, COUNTY OF</t>
  </si>
  <si>
    <t>HARLEY, TOWNSHIP OF</t>
  </si>
  <si>
    <t>HEAD, CLARA AND MARIA, TOWNSHIPS OF</t>
  </si>
  <si>
    <t>HEARST</t>
  </si>
  <si>
    <t>HILLIARD,  TOWNSHIP OF</t>
  </si>
  <si>
    <t>HILTON BEACH,  VILLAGE OF</t>
  </si>
  <si>
    <t>HURON SHORES,  MUNICIPALITY OF</t>
  </si>
  <si>
    <t>JAMES, TOWNSHIP OF</t>
  </si>
  <si>
    <t>KAPUSKASING, TOWN OF</t>
  </si>
  <si>
    <t>KEARNEY, TOWN OF</t>
  </si>
  <si>
    <t>KENORA, CITY OF</t>
  </si>
  <si>
    <t>KILLARNEY, MUNICIPALITY OF</t>
  </si>
  <si>
    <t>LAIRD, TOWNSHIP OF</t>
  </si>
  <si>
    <t>LARDER LAKE,  TOWNSHIP OF</t>
  </si>
  <si>
    <t>LATCHFORD, TOWN OF</t>
  </si>
  <si>
    <t>Limerick, Township of</t>
  </si>
  <si>
    <t>MACDONALD, MEREDITH &amp; ABERDEEN ADDITIONAL, TOWNSHIP OF</t>
  </si>
  <si>
    <t>MACHAR, TOWNSHIP OF</t>
  </si>
  <si>
    <t>MAGNETAWAN, MUNICIPALITY OF</t>
  </si>
  <si>
    <t>MARATHON,  TOWN OF</t>
  </si>
  <si>
    <t xml:space="preserve">Matachewan, The Corporation of the Township of </t>
  </si>
  <si>
    <t>MATTICE-VAL COTE</t>
  </si>
  <si>
    <t>MCGARRY, TOWNSHIP OF</t>
  </si>
  <si>
    <t>MCMURRICH/MONTEITH, TOWNSHIP OF</t>
  </si>
  <si>
    <t>MISSISSIPPI MILLS, TOWN OF</t>
  </si>
  <si>
    <t>MONTAGUE, TOWNSHIP OF</t>
  </si>
  <si>
    <t>NEWBURY,  VILLAGE OF</t>
  </si>
  <si>
    <t>NIPISSING, TOWNSHIP OF</t>
  </si>
  <si>
    <t>OCONNOR,  TOWNSHIP OF</t>
  </si>
  <si>
    <t>OLIVER PAIPOONGE,  MUNICIPALITY OF</t>
  </si>
  <si>
    <t>OXFORD,  RESTRUCTURED COUNTY OF</t>
  </si>
  <si>
    <t>PERTH, TOWN OF</t>
  </si>
  <si>
    <t>TRI-NEIGHBOURS</t>
  </si>
  <si>
    <t>PAPINEAU-CAMERON, TOWNSHIP OF</t>
  </si>
  <si>
    <t>POWASSAN, MUNICIPALITY OF</t>
  </si>
  <si>
    <t>RED LAKE, MUNICIPALITY OF</t>
  </si>
  <si>
    <t>SPANISH, TOWN OF</t>
  </si>
  <si>
    <t>SHUNIAH, MUNICIPALITY OF</t>
  </si>
  <si>
    <t>SIOUX LOOKOUT, THE CORPORATION OF THE MUNICIPALITY OF</t>
  </si>
  <si>
    <t>SIOUX NARROWS NESTOR FALLS, TOWNSHIP OF</t>
  </si>
  <si>
    <t>SMITHS FALLS, TOWN OF</t>
  </si>
  <si>
    <t>ST. CHARLES, MUNICIPALITY OF</t>
  </si>
  <si>
    <t>ST. JOSEPH, TOWNSHIP OF</t>
  </si>
  <si>
    <t>STRONG, TOWNSHIP OF</t>
  </si>
  <si>
    <t>SUNDRIDGE, VILLAGE OF</t>
  </si>
  <si>
    <t>TARBUTT &amp; TARBUTT ADDITIONAL, TOWNSHIP OF</t>
  </si>
  <si>
    <t>TERRACE BAY, TOWNSHIP OF</t>
  </si>
  <si>
    <t>TUDOR &amp; CASHEL, TOWNSHIP OF</t>
  </si>
  <si>
    <t>WOLLASTON, TOWNSHIP OF</t>
  </si>
  <si>
    <t>BONFIELD, TOWNSHIP OF</t>
  </si>
  <si>
    <t>CHISHOLM, TOWNSHIP OF</t>
  </si>
  <si>
    <t>DEEP RIVER, TOWN OF</t>
  </si>
  <si>
    <t>EAST FERRIS, MUNICIPALITY OF</t>
  </si>
  <si>
    <t>MOHAWKS OF THE BAY OF QUINTE</t>
  </si>
  <si>
    <t>RAINY RIVER FIRST NATIONS</t>
  </si>
  <si>
    <t>CALLANDER, MUNICIPALITY OF</t>
  </si>
  <si>
    <t>LOYALIST, TOWNSHIP OF</t>
  </si>
  <si>
    <t>CHARLTON AND DACK, MUNICIPALITY OF</t>
  </si>
  <si>
    <t>SERPENT RIVER FIRST NATIONS</t>
  </si>
  <si>
    <t>ALGONQUINS OF PIKWAKANAGAN</t>
  </si>
  <si>
    <t>CHIPPEWAS OF NAWASH FIRST NATION</t>
  </si>
  <si>
    <t>ALDERVILLE FIRST NATION</t>
  </si>
  <si>
    <t>SAGAMOK ANISHNAWBEK FIRST NATION</t>
  </si>
  <si>
    <t>CHIPPEWAS OF GEORGINA ISLAND</t>
  </si>
  <si>
    <t>WALPOLE ISLAND FIRST NATION</t>
  </si>
  <si>
    <t>CURVE LAKE FIRST NATION</t>
  </si>
  <si>
    <t>WIKWEMIKONG UNCEDED INDIAN RESERVE</t>
  </si>
  <si>
    <t>BATCHEWANA FIRST NATIONS OJIBWAYS</t>
  </si>
  <si>
    <t>SIX NATIONS</t>
  </si>
  <si>
    <t>NIPISSING FIRST NATION</t>
  </si>
  <si>
    <t>COCHRANE, Corporation of the Town of</t>
  </si>
  <si>
    <t>Beausoleil First Nation</t>
  </si>
  <si>
    <r>
      <rPr>
        <vertAlign val="superscript"/>
        <sz val="11"/>
        <rFont val="Calibri"/>
        <family val="2"/>
        <scheme val="minor"/>
      </rPr>
      <t>1</t>
    </r>
    <r>
      <rPr>
        <sz val="11"/>
        <rFont val="Calibri"/>
        <family val="2"/>
        <scheme val="minor"/>
      </rPr>
      <t xml:space="preserve"> Interest on municipal capital debt is calculated as follows:
• For capital expenditures with an amortization period of seven years or more commissioned in or after 2004, the average of the prime interest rate for the year in which the capital was commissioned will be utilized as the factor to calculate interest. 
• For capital expenditures with an amortization period of seven years or more commissioned prior to 2004, the average of the prime interest rate less 1¼% for the year in which the capital was commissioned will be utilized as the factor to calculate interest, reflecting that it was generally funded as an opportunity cost in the past.</t>
    </r>
  </si>
  <si>
    <r>
      <rPr>
        <vertAlign val="superscript"/>
        <sz val="11"/>
        <rFont val="Calibri"/>
        <family val="2"/>
        <scheme val="minor"/>
      </rPr>
      <t xml:space="preserve">2 </t>
    </r>
    <r>
      <rPr>
        <sz val="11"/>
        <rFont val="Calibri"/>
        <family val="2"/>
        <scheme val="minor"/>
      </rPr>
      <t xml:space="preserve">Administration is calculated as follows:
• 3% of reported contracted costs   
• 5% of reported municipal costs </t>
    </r>
  </si>
  <si>
    <r>
      <rPr>
        <vertAlign val="superscript"/>
        <sz val="11"/>
        <rFont val="Calibri"/>
        <family val="2"/>
        <scheme val="minor"/>
      </rPr>
      <t>4</t>
    </r>
    <r>
      <rPr>
        <sz val="11"/>
        <rFont val="Calibri"/>
        <family val="2"/>
        <scheme val="minor"/>
      </rPr>
      <t xml:space="preserve"> Net cost includes supply chain costs, commodity revenues, and P&amp;E, regulatory, market development and program management costs.</t>
    </r>
  </si>
  <si>
    <r>
      <rPr>
        <vertAlign val="superscript"/>
        <sz val="11"/>
        <rFont val="Calibri"/>
        <family val="2"/>
        <scheme val="minor"/>
      </rPr>
      <t xml:space="preserve">3 </t>
    </r>
    <r>
      <rPr>
        <sz val="11"/>
        <rFont val="Calibri"/>
        <family val="2"/>
        <scheme val="minor"/>
      </rPr>
      <t>Includes any deductions from stockpiling material.</t>
    </r>
  </si>
  <si>
    <t>2019 Blue Box Program Cost and Revenue</t>
  </si>
  <si>
    <t>MATTAWA, TOWN OF</t>
  </si>
  <si>
    <t>Local Services Board of Aweres</t>
  </si>
  <si>
    <t>Huron East-Brussels/Tuckersmith, Municipality of</t>
  </si>
  <si>
    <t>Wahta Mohawks First Nation</t>
  </si>
  <si>
    <t>CHIPPEWAS OF RAMA FIRST NATION</t>
  </si>
  <si>
    <t>Hiawatha First Nation</t>
  </si>
  <si>
    <t>Dokis First 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</si>
</sst>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quot;$&quot;#,##0"/>
    <numFmt numFmtId="166" formatCode="#,###\ \ \ \T"/>
    <numFmt numFmtId="167" formatCode="\$#,##0;\-\$#,##0"/>
    <numFmt numFmtId="168" formatCode="0.0%"/>
    <numFmt numFmtId="169" formatCode="&quot;$&quot;#,##0.00"/>
    <numFmt numFmtId="170" formatCode="&quot;Yes&quot;;\-;&quot;No&quot;"/>
  </numFmts>
  <fonts count="15" x14ac:knownFonts="1">
    <font>
      <sz val="11"/>
      <color theme="1"/>
      <name val="Calibri"/>
      <family val="2"/>
      <scheme val="minor"/>
    </font>
    <font>
      <sz val="10"/>
      <name val="Arial"/>
      <family val="2"/>
    </font>
    <font>
      <b/>
      <sz val="11"/>
      <name val="Calibri"/>
      <family val="2"/>
      <scheme val="minor"/>
    </font>
    <font>
      <b/>
      <vertAlign val="superscript"/>
      <sz val="11"/>
      <name val="Calibri"/>
      <family val="2"/>
      <scheme val="minor"/>
    </font>
    <font>
      <b/>
      <sz val="11"/>
      <color rgb="FF000000"/>
      <name val="Calibri"/>
      <family val="2"/>
      <scheme val="minor"/>
    </font>
    <font>
      <b/>
      <sz val="11"/>
      <color indexed="8"/>
      <name val="Calibri"/>
      <family val="2"/>
      <scheme val="minor"/>
    </font>
    <font>
      <sz val="11"/>
      <name val="Calibri"/>
      <family val="2"/>
      <scheme val="minor"/>
    </font>
    <font>
      <sz val="11"/>
      <color rgb="FF000000"/>
      <name val="Calibri"/>
      <family val="2"/>
      <scheme val="minor"/>
    </font>
    <font>
      <sz val="11"/>
      <color indexed="8"/>
      <name val="Calibri"/>
      <family val="2"/>
      <scheme val="minor"/>
    </font>
    <font>
      <sz val="10"/>
      <color indexed="8"/>
      <name val="Arial"/>
      <family val="2"/>
    </font>
    <font>
      <sz val="11"/>
      <color indexed="8"/>
      <name val="Calibri"/>
      <family val="2"/>
    </font>
    <font>
      <b/>
      <i/>
      <sz val="11"/>
      <name val="Calibri"/>
      <family val="2"/>
      <scheme val="minor"/>
    </font>
    <font>
      <b/>
      <u/>
      <sz val="16"/>
      <name val="Calibri"/>
      <family val="2"/>
      <scheme val="minor"/>
    </font>
    <font>
      <u/>
      <sz val="11"/>
      <color theme="1"/>
      <name val="Calibri"/>
      <family val="2"/>
      <scheme val="minor"/>
    </font>
    <font>
      <vertAlign val="superscript"/>
      <sz val="1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style="thin">
        <color theme="0" tint="-0.14996795556505021"/>
      </left>
      <right/>
      <top style="thin">
        <color indexed="22"/>
      </top>
      <bottom style="thin">
        <color theme="0" tint="-0.14996795556505021"/>
      </bottom>
      <diagonal/>
    </border>
    <border>
      <left/>
      <right/>
      <top style="thin">
        <color indexed="22"/>
      </top>
      <bottom style="thin">
        <color theme="0" tint="-0.14996795556505021"/>
      </bottom>
      <diagonal/>
    </border>
    <border>
      <left/>
      <right style="thin">
        <color theme="0" tint="-0.14996795556505021"/>
      </right>
      <top style="thin">
        <color indexed="22"/>
      </top>
      <bottom style="thin">
        <color theme="0" tint="-0.14996795556505021"/>
      </bottom>
      <diagonal/>
    </border>
    <border>
      <left style="thin">
        <color rgb="FFD0D7E5"/>
      </left>
      <right/>
      <top/>
      <bottom/>
      <diagonal/>
    </border>
    <border>
      <left style="thin">
        <color indexed="22"/>
      </left>
      <right/>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5">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9" fillId="0" borderId="0"/>
  </cellStyleXfs>
  <cellXfs count="72">
    <xf numFmtId="0" fontId="0" fillId="0" borderId="0" xfId="0"/>
    <xf numFmtId="0" fontId="2" fillId="2" borderId="1" xfId="1" applyFont="1" applyFill="1" applyBorder="1" applyAlignment="1">
      <alignment horizontal="center" vertical="center" wrapText="1"/>
    </xf>
    <xf numFmtId="0" fontId="2" fillId="0" borderId="1" xfId="1" applyFont="1" applyBorder="1" applyAlignment="1">
      <alignment horizontal="center" vertical="center" wrapText="1"/>
    </xf>
    <xf numFmtId="3" fontId="2" fillId="2" borderId="2" xfId="1" applyNumberFormat="1" applyFont="1" applyFill="1" applyBorder="1" applyAlignment="1">
      <alignment horizontal="center" vertical="center" wrapText="1"/>
    </xf>
    <xf numFmtId="3" fontId="2" fillId="0" borderId="2" xfId="1" applyNumberFormat="1" applyFont="1" applyBorder="1" applyAlignment="1">
      <alignment horizontal="center" vertical="center" wrapText="1"/>
    </xf>
    <xf numFmtId="165" fontId="2" fillId="0" borderId="1" xfId="2" applyNumberFormat="1" applyFont="1" applyBorder="1" applyAlignment="1">
      <alignment horizontal="center" vertical="center" wrapText="1"/>
    </xf>
    <xf numFmtId="165" fontId="2" fillId="0" borderId="2" xfId="2" applyNumberFormat="1" applyFont="1" applyBorder="1" applyAlignment="1">
      <alignment horizontal="center" vertical="center" wrapText="1"/>
    </xf>
    <xf numFmtId="165" fontId="2" fillId="0" borderId="1" xfId="1" applyNumberFormat="1" applyFont="1" applyBorder="1" applyAlignment="1">
      <alignment horizontal="center" vertical="center" wrapText="1"/>
    </xf>
    <xf numFmtId="165" fontId="2" fillId="2" borderId="1" xfId="1" applyNumberFormat="1" applyFont="1" applyFill="1" applyBorder="1" applyAlignment="1">
      <alignment horizontal="center" vertical="center" wrapText="1"/>
    </xf>
    <xf numFmtId="10" fontId="2" fillId="0" borderId="1" xfId="1" applyNumberFormat="1" applyFont="1" applyBorder="1" applyAlignment="1">
      <alignment horizontal="center" vertical="center" wrapText="1"/>
    </xf>
    <xf numFmtId="165" fontId="2" fillId="2" borderId="1" xfId="2" applyNumberFormat="1" applyFont="1" applyFill="1" applyBorder="1" applyAlignment="1">
      <alignment horizontal="center" vertical="center" wrapText="1"/>
    </xf>
    <xf numFmtId="0" fontId="6" fillId="2" borderId="3" xfId="1" applyFont="1" applyFill="1" applyBorder="1" applyAlignment="1">
      <alignment horizontal="center"/>
    </xf>
    <xf numFmtId="166" fontId="7" fillId="3" borderId="4" xfId="2" applyNumberFormat="1" applyFont="1" applyFill="1" applyBorder="1" applyAlignment="1">
      <alignment wrapText="1"/>
    </xf>
    <xf numFmtId="167" fontId="8" fillId="0" borderId="4" xfId="2" applyNumberFormat="1" applyFont="1" applyBorder="1" applyAlignment="1">
      <alignment horizontal="right" wrapText="1"/>
    </xf>
    <xf numFmtId="167" fontId="6" fillId="2" borderId="4" xfId="2" applyNumberFormat="1" applyFont="1" applyFill="1" applyBorder="1"/>
    <xf numFmtId="165" fontId="6" fillId="2" borderId="4" xfId="2" applyNumberFormat="1" applyFont="1" applyFill="1" applyBorder="1"/>
    <xf numFmtId="0" fontId="6" fillId="2" borderId="6" xfId="1" applyFont="1" applyFill="1" applyBorder="1" applyAlignment="1">
      <alignment horizontal="center"/>
    </xf>
    <xf numFmtId="166" fontId="7" fillId="3" borderId="7" xfId="2" applyNumberFormat="1" applyFont="1" applyFill="1" applyBorder="1" applyAlignment="1">
      <alignment wrapText="1"/>
    </xf>
    <xf numFmtId="167" fontId="6" fillId="2" borderId="7" xfId="2" applyNumberFormat="1" applyFont="1" applyFill="1" applyBorder="1"/>
    <xf numFmtId="165" fontId="6" fillId="2" borderId="7" xfId="2" applyNumberFormat="1" applyFont="1" applyFill="1" applyBorder="1"/>
    <xf numFmtId="0" fontId="10" fillId="0" borderId="7" xfId="4" applyFont="1" applyBorder="1" applyAlignment="1">
      <alignment horizontal="right" wrapText="1"/>
    </xf>
    <xf numFmtId="0" fontId="6" fillId="0" borderId="6" xfId="1" applyFont="1" applyFill="1" applyBorder="1" applyAlignment="1">
      <alignment horizontal="center"/>
    </xf>
    <xf numFmtId="0" fontId="10" fillId="0" borderId="7" xfId="4" applyFont="1" applyFill="1" applyBorder="1" applyAlignment="1">
      <alignment horizontal="right" wrapText="1"/>
    </xf>
    <xf numFmtId="166" fontId="7" fillId="0" borderId="7" xfId="2" applyNumberFormat="1" applyFont="1" applyFill="1" applyBorder="1" applyAlignment="1">
      <alignment wrapText="1"/>
    </xf>
    <xf numFmtId="167" fontId="6" fillId="0" borderId="7" xfId="2" applyNumberFormat="1" applyFont="1" applyFill="1" applyBorder="1"/>
    <xf numFmtId="165" fontId="6" fillId="0" borderId="7" xfId="2" applyNumberFormat="1" applyFont="1" applyFill="1" applyBorder="1"/>
    <xf numFmtId="0" fontId="0" fillId="0" borderId="0" xfId="0" applyFill="1"/>
    <xf numFmtId="169" fontId="6" fillId="2" borderId="5" xfId="2" applyNumberFormat="1" applyFont="1" applyFill="1" applyBorder="1"/>
    <xf numFmtId="3" fontId="11" fillId="2" borderId="8" xfId="2" applyNumberFormat="1" applyFont="1" applyFill="1" applyBorder="1"/>
    <xf numFmtId="3" fontId="11" fillId="2" borderId="9" xfId="2" applyNumberFormat="1" applyFont="1" applyFill="1" applyBorder="1"/>
    <xf numFmtId="166" fontId="4" fillId="3" borderId="15" xfId="2" applyNumberFormat="1" applyFont="1" applyFill="1" applyBorder="1" applyAlignment="1">
      <alignment horizontal="right" vertical="center" wrapText="1"/>
    </xf>
    <xf numFmtId="167" fontId="5" fillId="0" borderId="15" xfId="2" applyNumberFormat="1" applyFont="1" applyBorder="1" applyAlignment="1">
      <alignment horizontal="right" vertical="center" wrapText="1"/>
    </xf>
    <xf numFmtId="167" fontId="8" fillId="0" borderId="7" xfId="2" applyNumberFormat="1" applyFont="1" applyBorder="1" applyAlignment="1">
      <alignment horizontal="right" wrapText="1"/>
    </xf>
    <xf numFmtId="168" fontId="6" fillId="2" borderId="7" xfId="3" applyNumberFormat="1" applyFont="1" applyFill="1" applyBorder="1"/>
    <xf numFmtId="167" fontId="8" fillId="0" borderId="7" xfId="2" applyNumberFormat="1" applyFont="1" applyFill="1" applyBorder="1" applyAlignment="1">
      <alignment horizontal="right" wrapText="1"/>
    </xf>
    <xf numFmtId="0" fontId="6" fillId="2" borderId="4" xfId="1" applyFont="1" applyFill="1" applyBorder="1" applyAlignment="1">
      <alignment horizontal="right"/>
    </xf>
    <xf numFmtId="168" fontId="6" fillId="2" borderId="4" xfId="3" applyNumberFormat="1" applyFont="1" applyFill="1" applyBorder="1"/>
    <xf numFmtId="165" fontId="6" fillId="2" borderId="16" xfId="2" applyNumberFormat="1" applyFont="1" applyFill="1" applyBorder="1"/>
    <xf numFmtId="165" fontId="6" fillId="0" borderId="16" xfId="2" applyNumberFormat="1" applyFont="1" applyFill="1" applyBorder="1"/>
    <xf numFmtId="0" fontId="6" fillId="2" borderId="17" xfId="1" applyFont="1" applyFill="1" applyBorder="1" applyAlignment="1">
      <alignment horizontal="center"/>
    </xf>
    <xf numFmtId="0" fontId="10" fillId="0" borderId="18" xfId="4" applyFont="1" applyBorder="1" applyAlignment="1">
      <alignment horizontal="right" wrapText="1"/>
    </xf>
    <xf numFmtId="166" fontId="7" fillId="3" borderId="18" xfId="2" applyNumberFormat="1" applyFont="1" applyFill="1" applyBorder="1" applyAlignment="1">
      <alignment wrapText="1"/>
    </xf>
    <xf numFmtId="167" fontId="8" fillId="0" borderId="18" xfId="2" applyNumberFormat="1" applyFont="1" applyBorder="1" applyAlignment="1">
      <alignment horizontal="right" wrapText="1"/>
    </xf>
    <xf numFmtId="167" fontId="6" fillId="2" borderId="18" xfId="2" applyNumberFormat="1" applyFont="1" applyFill="1" applyBorder="1"/>
    <xf numFmtId="168" fontId="6" fillId="2" borderId="18" xfId="3" applyNumberFormat="1" applyFont="1" applyFill="1" applyBorder="1"/>
    <xf numFmtId="165" fontId="6" fillId="2" borderId="18" xfId="2" applyNumberFormat="1" applyFont="1" applyFill="1" applyBorder="1"/>
    <xf numFmtId="165" fontId="6" fillId="2" borderId="19" xfId="2" applyNumberFormat="1" applyFont="1" applyFill="1" applyBorder="1"/>
    <xf numFmtId="0" fontId="12" fillId="0" borderId="0" xfId="1" applyFont="1"/>
    <xf numFmtId="0" fontId="13" fillId="0" borderId="0" xfId="0" applyFont="1"/>
    <xf numFmtId="0" fontId="0" fillId="0" borderId="0" xfId="0" applyAlignment="1"/>
    <xf numFmtId="0" fontId="6" fillId="0" borderId="4" xfId="1" applyFont="1" applyBorder="1"/>
    <xf numFmtId="0" fontId="6" fillId="0" borderId="7" xfId="1" applyFont="1" applyBorder="1"/>
    <xf numFmtId="0" fontId="6" fillId="0" borderId="7" xfId="1" applyFont="1" applyFill="1" applyBorder="1"/>
    <xf numFmtId="0" fontId="6" fillId="0" borderId="18" xfId="1" applyFont="1" applyBorder="1"/>
    <xf numFmtId="0" fontId="11" fillId="2" borderId="8" xfId="1" applyFont="1" applyFill="1" applyBorder="1"/>
    <xf numFmtId="4" fontId="2" fillId="2" borderId="20" xfId="1" applyNumberFormat="1" applyFont="1" applyFill="1" applyBorder="1" applyAlignment="1">
      <alignment vertical="center"/>
    </xf>
    <xf numFmtId="4" fontId="2" fillId="2" borderId="21" xfId="1" applyNumberFormat="1" applyFont="1" applyFill="1" applyBorder="1" applyAlignment="1">
      <alignment vertical="center"/>
    </xf>
    <xf numFmtId="4" fontId="2" fillId="2" borderId="2" xfId="1" applyNumberFormat="1" applyFont="1" applyFill="1" applyBorder="1" applyAlignment="1">
      <alignment vertical="center"/>
    </xf>
    <xf numFmtId="170" fontId="8" fillId="0" borderId="4" xfId="2" applyNumberFormat="1" applyFont="1" applyBorder="1" applyAlignment="1">
      <alignment horizontal="right" wrapText="1"/>
    </xf>
    <xf numFmtId="170" fontId="8" fillId="0" borderId="7" xfId="2" applyNumberFormat="1" applyFont="1" applyBorder="1" applyAlignment="1">
      <alignment horizontal="right" wrapText="1"/>
    </xf>
    <xf numFmtId="170" fontId="8" fillId="0" borderId="7" xfId="2" applyNumberFormat="1" applyFont="1" applyFill="1" applyBorder="1" applyAlignment="1">
      <alignment horizontal="right" wrapText="1"/>
    </xf>
    <xf numFmtId="170" fontId="7" fillId="0" borderId="7" xfId="2" applyNumberFormat="1" applyFont="1" applyBorder="1" applyAlignment="1">
      <alignment horizontal="right" wrapText="1"/>
    </xf>
    <xf numFmtId="170" fontId="7" fillId="0" borderId="18" xfId="2" applyNumberFormat="1" applyFont="1" applyBorder="1" applyAlignment="1">
      <alignment horizontal="right" wrapText="1"/>
    </xf>
    <xf numFmtId="0" fontId="0" fillId="0" borderId="0" xfId="0" applyAlignment="1">
      <alignment horizontal="center"/>
    </xf>
    <xf numFmtId="0" fontId="6" fillId="0" borderId="10"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0" xfId="1" applyFont="1" applyAlignment="1">
      <alignment horizontal="center" vertical="center" wrapText="1"/>
    </xf>
    <xf numFmtId="0" fontId="6" fillId="0" borderId="14" xfId="1" applyFont="1" applyBorder="1" applyAlignment="1">
      <alignment horizontal="center" vertical="center" wrapText="1"/>
    </xf>
    <xf numFmtId="0" fontId="6" fillId="0" borderId="14" xfId="1" applyFont="1" applyBorder="1" applyAlignment="1">
      <alignment horizontal="center" vertical="center"/>
    </xf>
    <xf numFmtId="0" fontId="6" fillId="0" borderId="0" xfId="1" applyFont="1" applyAlignment="1">
      <alignment horizontal="center" vertical="center"/>
    </xf>
  </cellXfs>
  <cellStyles count="5">
    <cellStyle name="Comma 3" xfId="2" xr:uid="{5A68C561-1E70-4D3F-A342-E89990AB370E}"/>
    <cellStyle name="Normal" xfId="0" builtinId="0"/>
    <cellStyle name="Normal 5" xfId="1" xr:uid="{7D829AAA-5E7C-4060-A4F6-1329CBBEDCDD}"/>
    <cellStyle name="Normal_Sheet1" xfId="4" xr:uid="{BB296A69-E731-430B-A485-4CCA54440311}"/>
    <cellStyle name="Percent 2" xfId="3" xr:uid="{E4427D9F-CF78-4691-A444-53929E21F0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676275</xdr:colOff>
      <xdr:row>0</xdr:row>
      <xdr:rowOff>47625</xdr:rowOff>
    </xdr:from>
    <xdr:to>
      <xdr:col>3</xdr:col>
      <xdr:colOff>3207681</xdr:colOff>
      <xdr:row>0</xdr:row>
      <xdr:rowOff>701925</xdr:rowOff>
    </xdr:to>
    <xdr:pic>
      <xdr:nvPicPr>
        <xdr:cNvPr id="3" name="Picture 2">
          <a:extLst>
            <a:ext uri="{FF2B5EF4-FFF2-40B4-BE49-F238E27FC236}">
              <a16:creationId xmlns:a16="http://schemas.microsoft.com/office/drawing/2014/main" id="{A045E4EB-7ECA-4AD6-926A-135C9BE5571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62000" y="47625"/>
          <a:ext cx="3922056" cy="654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609DF-7BDA-4207-A9F2-B16D24F82271}">
  <dimension ref="A1:P265"/>
  <sheetViews>
    <sheetView tabSelected="1" zoomScale="90" zoomScaleNormal="90" workbookViewId="0"/>
  </sheetViews>
  <sheetFormatPr defaultRowHeight="15" x14ac:dyDescent="0.25"/>
  <cols>
    <col min="1" max="1" width="1.28515625" customWidth="1"/>
    <col min="2" max="3" width="10.42578125" customWidth="1"/>
    <col min="4" max="4" width="61" bestFit="1" customWidth="1"/>
    <col min="5" max="16" width="18.28515625" customWidth="1"/>
  </cols>
  <sheetData>
    <row r="1" spans="1:16" ht="58.5" customHeight="1" x14ac:dyDescent="0.25">
      <c r="A1" s="49"/>
      <c r="B1" s="63"/>
      <c r="C1" s="63"/>
      <c r="D1" s="63"/>
      <c r="E1" s="63"/>
    </row>
    <row r="2" spans="1:16" ht="21" x14ac:dyDescent="0.35">
      <c r="B2" s="47" t="s">
        <v>267</v>
      </c>
      <c r="C2" s="48"/>
      <c r="D2" s="48"/>
    </row>
    <row r="3" spans="1:16" ht="11.25" customHeight="1" thickBot="1" x14ac:dyDescent="0.3"/>
    <row r="4" spans="1:16" ht="117" customHeight="1" thickBot="1" x14ac:dyDescent="0.3">
      <c r="B4" s="2" t="s">
        <v>1</v>
      </c>
      <c r="C4" s="2" t="s">
        <v>0</v>
      </c>
      <c r="D4" s="1" t="s">
        <v>2</v>
      </c>
      <c r="E4" s="3" t="s">
        <v>3</v>
      </c>
      <c r="F4" s="4" t="s">
        <v>4</v>
      </c>
      <c r="G4" s="5" t="s">
        <v>5</v>
      </c>
      <c r="H4" s="5" t="s">
        <v>6</v>
      </c>
      <c r="I4" s="6" t="s">
        <v>7</v>
      </c>
      <c r="J4" s="6" t="s">
        <v>8</v>
      </c>
      <c r="K4" s="7" t="s">
        <v>9</v>
      </c>
      <c r="L4" s="8" t="s">
        <v>10</v>
      </c>
      <c r="M4" s="9" t="s">
        <v>11</v>
      </c>
      <c r="N4" s="8" t="s">
        <v>12</v>
      </c>
      <c r="O4" s="10" t="s">
        <v>13</v>
      </c>
      <c r="P4" s="10" t="s">
        <v>14</v>
      </c>
    </row>
    <row r="5" spans="1:16" ht="15.75" thickBot="1" x14ac:dyDescent="0.3">
      <c r="B5" s="55" t="s">
        <v>15</v>
      </c>
      <c r="C5" s="56"/>
      <c r="D5" s="57"/>
      <c r="E5" s="30">
        <f>SUM(E6:E258)</f>
        <v>729906.48724807648</v>
      </c>
      <c r="F5" s="30"/>
      <c r="G5" s="31">
        <f t="shared" ref="G5:L5" si="0">SUM(G6:G258)</f>
        <v>190272492.04999998</v>
      </c>
      <c r="H5" s="31">
        <f t="shared" si="0"/>
        <v>136881718.46000007</v>
      </c>
      <c r="I5" s="31">
        <f t="shared" si="0"/>
        <v>30494833.550000001</v>
      </c>
      <c r="J5" s="31">
        <f t="shared" si="0"/>
        <v>7734018.1600000001</v>
      </c>
      <c r="K5" s="31">
        <f t="shared" si="0"/>
        <v>4750011.4799999986</v>
      </c>
      <c r="L5" s="31">
        <f t="shared" si="0"/>
        <v>13417671.390000006</v>
      </c>
      <c r="M5" s="30"/>
      <c r="N5" s="31">
        <f>SUM(N6:N258)</f>
        <v>383550745.09000015</v>
      </c>
      <c r="O5" s="31">
        <f>SUM(O6:O258)</f>
        <v>55390218.039999977</v>
      </c>
      <c r="P5" s="31">
        <f>SUM(P6:P258)</f>
        <v>328160527.05000007</v>
      </c>
    </row>
    <row r="6" spans="1:16" x14ac:dyDescent="0.25">
      <c r="B6" s="11">
        <v>1</v>
      </c>
      <c r="C6" s="35">
        <v>1</v>
      </c>
      <c r="D6" s="50" t="s">
        <v>17</v>
      </c>
      <c r="E6" s="12">
        <v>28377.279999999999</v>
      </c>
      <c r="F6" s="58">
        <v>1</v>
      </c>
      <c r="G6" s="13">
        <v>5747382.8700000001</v>
      </c>
      <c r="H6" s="13">
        <v>3409847.98</v>
      </c>
      <c r="I6" s="13">
        <v>208779.03999999998</v>
      </c>
      <c r="J6" s="13">
        <v>111649.07</v>
      </c>
      <c r="K6" s="13">
        <v>18775.23</v>
      </c>
      <c r="L6" s="14">
        <v>343080.44</v>
      </c>
      <c r="M6" s="36">
        <f t="shared" ref="M6:M69" si="1">L6/(N6-L6)</f>
        <v>3.6127290847892457E-2</v>
      </c>
      <c r="N6" s="14">
        <f t="shared" ref="N6:N69" si="2">G6+H6+I6+J6+K6+L6</f>
        <v>9839514.629999999</v>
      </c>
      <c r="O6" s="15">
        <v>303786.2</v>
      </c>
      <c r="P6" s="27">
        <f t="shared" ref="P6:P69" si="3">N6-O6</f>
        <v>9535728.4299999997</v>
      </c>
    </row>
    <row r="7" spans="1:16" x14ac:dyDescent="0.25">
      <c r="B7" s="16">
        <v>20</v>
      </c>
      <c r="C7" s="20">
        <v>1</v>
      </c>
      <c r="D7" s="51" t="s">
        <v>23</v>
      </c>
      <c r="E7" s="17">
        <v>99784.55</v>
      </c>
      <c r="F7" s="59">
        <v>1</v>
      </c>
      <c r="G7" s="32">
        <v>23754184.050000001</v>
      </c>
      <c r="H7" s="32">
        <v>33930899.93</v>
      </c>
      <c r="I7" s="32">
        <v>8251650.8200000003</v>
      </c>
      <c r="J7" s="32">
        <v>1933564.33</v>
      </c>
      <c r="K7" s="32">
        <v>633283.05000000005</v>
      </c>
      <c r="L7" s="18">
        <v>2597914.23</v>
      </c>
      <c r="M7" s="33">
        <f t="shared" si="1"/>
        <v>3.7923771974051237E-2</v>
      </c>
      <c r="N7" s="18">
        <f t="shared" si="2"/>
        <v>71101496.410000011</v>
      </c>
      <c r="O7" s="19">
        <v>8915663.2400000002</v>
      </c>
      <c r="P7" s="37">
        <f t="shared" si="3"/>
        <v>62185833.170000009</v>
      </c>
    </row>
    <row r="8" spans="1:16" x14ac:dyDescent="0.25">
      <c r="B8" s="16">
        <v>50</v>
      </c>
      <c r="C8" s="20">
        <v>1</v>
      </c>
      <c r="D8" s="51" t="s">
        <v>29</v>
      </c>
      <c r="E8" s="17">
        <v>21706.59</v>
      </c>
      <c r="F8" s="59">
        <v>0</v>
      </c>
      <c r="G8" s="32">
        <v>5951896.4899999993</v>
      </c>
      <c r="H8" s="32">
        <v>3873596.49</v>
      </c>
      <c r="I8" s="32">
        <v>118513.09</v>
      </c>
      <c r="J8" s="32">
        <v>208779</v>
      </c>
      <c r="K8" s="32">
        <v>265276.55</v>
      </c>
      <c r="L8" s="18">
        <v>350940.77</v>
      </c>
      <c r="M8" s="33">
        <f t="shared" si="1"/>
        <v>3.368580286819229E-2</v>
      </c>
      <c r="N8" s="18">
        <f t="shared" si="2"/>
        <v>10769002.390000001</v>
      </c>
      <c r="O8" s="19">
        <v>1985825.52</v>
      </c>
      <c r="P8" s="37">
        <f t="shared" si="3"/>
        <v>8783176.870000001</v>
      </c>
    </row>
    <row r="9" spans="1:16" x14ac:dyDescent="0.25">
      <c r="B9" s="16">
        <v>97</v>
      </c>
      <c r="C9" s="20">
        <v>1</v>
      </c>
      <c r="D9" s="51" t="s">
        <v>38</v>
      </c>
      <c r="E9" s="17">
        <v>53554.62000000001</v>
      </c>
      <c r="F9" s="59">
        <v>1</v>
      </c>
      <c r="G9" s="32">
        <v>11400945.440000001</v>
      </c>
      <c r="H9" s="32">
        <v>13370699.880000001</v>
      </c>
      <c r="I9" s="32">
        <v>2629113.9499999997</v>
      </c>
      <c r="J9" s="32">
        <v>993528.87999999989</v>
      </c>
      <c r="K9" s="32">
        <v>557830.31000000006</v>
      </c>
      <c r="L9" s="18">
        <v>1012167.74</v>
      </c>
      <c r="M9" s="33">
        <f t="shared" si="1"/>
        <v>3.4960057979812512E-2</v>
      </c>
      <c r="N9" s="18">
        <f t="shared" si="2"/>
        <v>29964286.199999996</v>
      </c>
      <c r="O9" s="19">
        <v>4815316.72</v>
      </c>
      <c r="P9" s="37">
        <f t="shared" si="3"/>
        <v>25148969.479999997</v>
      </c>
    </row>
    <row r="10" spans="1:16" s="26" customFormat="1" x14ac:dyDescent="0.25">
      <c r="B10" s="16">
        <v>172</v>
      </c>
      <c r="C10" s="20">
        <v>1</v>
      </c>
      <c r="D10" s="51" t="s">
        <v>49</v>
      </c>
      <c r="E10" s="17">
        <v>33148.810000000005</v>
      </c>
      <c r="F10" s="59">
        <v>0</v>
      </c>
      <c r="G10" s="32">
        <v>10095961.219999999</v>
      </c>
      <c r="H10" s="32">
        <v>4298043.0599999996</v>
      </c>
      <c r="I10" s="32">
        <v>144454.57</v>
      </c>
      <c r="J10" s="32">
        <v>349082.95999999996</v>
      </c>
      <c r="K10" s="32">
        <v>147152.84</v>
      </c>
      <c r="L10" s="18">
        <v>492579.41</v>
      </c>
      <c r="M10" s="33">
        <f t="shared" si="1"/>
        <v>3.2762847631228748E-2</v>
      </c>
      <c r="N10" s="18">
        <f t="shared" si="2"/>
        <v>15527274.059999999</v>
      </c>
      <c r="O10" s="19">
        <v>2705559.01</v>
      </c>
      <c r="P10" s="37">
        <f t="shared" si="3"/>
        <v>12821715.049999999</v>
      </c>
    </row>
    <row r="11" spans="1:16" x14ac:dyDescent="0.25">
      <c r="B11" s="16">
        <v>270</v>
      </c>
      <c r="C11" s="20">
        <v>1</v>
      </c>
      <c r="D11" s="51" t="s">
        <v>74</v>
      </c>
      <c r="E11" s="17">
        <v>74041.960000000006</v>
      </c>
      <c r="F11" s="59">
        <v>1</v>
      </c>
      <c r="G11" s="32">
        <v>17787482.23</v>
      </c>
      <c r="H11" s="32">
        <v>17705377.870000001</v>
      </c>
      <c r="I11" s="32">
        <v>950493.43</v>
      </c>
      <c r="J11" s="32">
        <v>844253.72</v>
      </c>
      <c r="K11" s="32">
        <v>1487584.06</v>
      </c>
      <c r="L11" s="18">
        <v>1447430.31</v>
      </c>
      <c r="M11" s="33">
        <f t="shared" si="1"/>
        <v>3.7328772885427706E-2</v>
      </c>
      <c r="N11" s="18">
        <f t="shared" si="2"/>
        <v>40222621.620000005</v>
      </c>
      <c r="O11" s="19">
        <v>2597373.92</v>
      </c>
      <c r="P11" s="37">
        <f t="shared" si="3"/>
        <v>37625247.700000003</v>
      </c>
    </row>
    <row r="12" spans="1:16" x14ac:dyDescent="0.25">
      <c r="B12" s="16">
        <v>6</v>
      </c>
      <c r="C12" s="20">
        <v>2</v>
      </c>
      <c r="D12" s="51" t="s">
        <v>18</v>
      </c>
      <c r="E12" s="17">
        <v>41206.969999999987</v>
      </c>
      <c r="F12" s="59">
        <v>0</v>
      </c>
      <c r="G12" s="32">
        <v>12490519.040000001</v>
      </c>
      <c r="H12" s="32">
        <v>5619439.1600000001</v>
      </c>
      <c r="I12" s="32">
        <v>304154.19</v>
      </c>
      <c r="J12" s="32">
        <v>354471.26</v>
      </c>
      <c r="K12" s="32">
        <v>330725.25</v>
      </c>
      <c r="L12" s="18">
        <v>635218.05000000005</v>
      </c>
      <c r="M12" s="33">
        <f t="shared" si="1"/>
        <v>3.325869293626639E-2</v>
      </c>
      <c r="N12" s="18">
        <f t="shared" si="2"/>
        <v>19734526.950000007</v>
      </c>
      <c r="O12" s="19">
        <v>3742083.3</v>
      </c>
      <c r="P12" s="37">
        <f t="shared" si="3"/>
        <v>15992443.650000006</v>
      </c>
    </row>
    <row r="13" spans="1:16" x14ac:dyDescent="0.25">
      <c r="B13" s="16">
        <v>18</v>
      </c>
      <c r="C13" s="20">
        <v>2</v>
      </c>
      <c r="D13" s="51" t="s">
        <v>22</v>
      </c>
      <c r="E13" s="17">
        <v>19941.120000000003</v>
      </c>
      <c r="F13" s="59">
        <v>0</v>
      </c>
      <c r="G13" s="32">
        <v>4576596.9000000004</v>
      </c>
      <c r="H13" s="32">
        <v>3504091.3200000003</v>
      </c>
      <c r="I13" s="32">
        <v>20315.330000000002</v>
      </c>
      <c r="J13" s="32">
        <v>235357.05</v>
      </c>
      <c r="K13" s="32">
        <v>145739.35</v>
      </c>
      <c r="L13" s="18">
        <v>306731.76</v>
      </c>
      <c r="M13" s="33">
        <f t="shared" si="1"/>
        <v>3.6162243053973912E-2</v>
      </c>
      <c r="N13" s="18">
        <f t="shared" si="2"/>
        <v>8788831.7100000009</v>
      </c>
      <c r="O13" s="19">
        <v>2133782.5100000002</v>
      </c>
      <c r="P13" s="37">
        <f t="shared" si="3"/>
        <v>6655049.2000000011</v>
      </c>
    </row>
    <row r="14" spans="1:16" x14ac:dyDescent="0.25">
      <c r="B14" s="16">
        <v>53</v>
      </c>
      <c r="C14" s="20">
        <v>2</v>
      </c>
      <c r="D14" s="51" t="s">
        <v>30</v>
      </c>
      <c r="E14" s="17">
        <v>34960.206400000003</v>
      </c>
      <c r="F14" s="59">
        <v>0</v>
      </c>
      <c r="G14" s="32">
        <v>5689455.1200000001</v>
      </c>
      <c r="H14" s="32">
        <v>3912166.07</v>
      </c>
      <c r="I14" s="32">
        <v>106674.61</v>
      </c>
      <c r="J14" s="32">
        <v>214565.3</v>
      </c>
      <c r="K14" s="32">
        <v>128733.44</v>
      </c>
      <c r="L14" s="18">
        <v>344333.35</v>
      </c>
      <c r="M14" s="33">
        <f t="shared" si="1"/>
        <v>3.4256589701239584E-2</v>
      </c>
      <c r="N14" s="18">
        <f t="shared" si="2"/>
        <v>10395927.889999999</v>
      </c>
      <c r="O14" s="19">
        <v>2947532.46</v>
      </c>
      <c r="P14" s="37">
        <f t="shared" si="3"/>
        <v>7448395.4299999988</v>
      </c>
    </row>
    <row r="15" spans="1:16" x14ac:dyDescent="0.25">
      <c r="B15" s="21">
        <v>335</v>
      </c>
      <c r="C15" s="22">
        <v>2</v>
      </c>
      <c r="D15" s="52" t="s">
        <v>91</v>
      </c>
      <c r="E15" s="23">
        <v>25689.83</v>
      </c>
      <c r="F15" s="60">
        <v>0</v>
      </c>
      <c r="G15" s="34">
        <v>9497496.7800000012</v>
      </c>
      <c r="H15" s="34">
        <v>2820488.8000000003</v>
      </c>
      <c r="I15" s="34">
        <v>2004290.25</v>
      </c>
      <c r="J15" s="34">
        <v>134007.43</v>
      </c>
      <c r="K15" s="34">
        <v>3872.95</v>
      </c>
      <c r="L15" s="24">
        <v>443397.91</v>
      </c>
      <c r="M15" s="33">
        <f t="shared" si="1"/>
        <v>3.0663424624235089E-2</v>
      </c>
      <c r="N15" s="24">
        <f t="shared" si="2"/>
        <v>14903554.120000001</v>
      </c>
      <c r="O15" s="25">
        <v>1961104.7</v>
      </c>
      <c r="P15" s="38">
        <f t="shared" si="3"/>
        <v>12942449.420000002</v>
      </c>
    </row>
    <row r="16" spans="1:16" x14ac:dyDescent="0.25">
      <c r="B16" s="16">
        <v>357</v>
      </c>
      <c r="C16" s="20">
        <v>2</v>
      </c>
      <c r="D16" s="51" t="s">
        <v>93</v>
      </c>
      <c r="E16" s="17">
        <v>34912.030000000006</v>
      </c>
      <c r="F16" s="59">
        <v>0</v>
      </c>
      <c r="G16" s="32">
        <v>7888775.6699999999</v>
      </c>
      <c r="H16" s="32">
        <v>4524004.3600000003</v>
      </c>
      <c r="I16" s="32">
        <v>340202.82</v>
      </c>
      <c r="J16" s="32">
        <v>208710.34</v>
      </c>
      <c r="K16" s="32">
        <v>187465.26</v>
      </c>
      <c r="L16" s="18">
        <v>508993.67</v>
      </c>
      <c r="M16" s="33">
        <f t="shared" si="1"/>
        <v>3.8709220208689471E-2</v>
      </c>
      <c r="N16" s="18">
        <f t="shared" si="2"/>
        <v>13658152.120000001</v>
      </c>
      <c r="O16" s="19">
        <v>3498711.4300000006</v>
      </c>
      <c r="P16" s="37">
        <f t="shared" si="3"/>
        <v>10159440.690000001</v>
      </c>
    </row>
    <row r="17" spans="2:16" x14ac:dyDescent="0.25">
      <c r="B17" s="16">
        <v>441</v>
      </c>
      <c r="C17" s="20">
        <v>2</v>
      </c>
      <c r="D17" s="51" t="s">
        <v>114</v>
      </c>
      <c r="E17" s="17">
        <v>55231.539999999986</v>
      </c>
      <c r="F17" s="59">
        <v>0</v>
      </c>
      <c r="G17" s="32">
        <v>12523694.27</v>
      </c>
      <c r="H17" s="32">
        <v>6561535.2700000005</v>
      </c>
      <c r="I17" s="32">
        <v>12945.71</v>
      </c>
      <c r="J17" s="32">
        <v>138312.88</v>
      </c>
      <c r="K17" s="32">
        <v>12435.93</v>
      </c>
      <c r="L17" s="18">
        <v>670491.36</v>
      </c>
      <c r="M17" s="33">
        <f t="shared" si="1"/>
        <v>3.4832666901798773E-2</v>
      </c>
      <c r="N17" s="18">
        <f t="shared" si="2"/>
        <v>19919415.419999998</v>
      </c>
      <c r="O17" s="19">
        <v>6656078.0499999989</v>
      </c>
      <c r="P17" s="37">
        <f t="shared" si="3"/>
        <v>13263337.369999999</v>
      </c>
    </row>
    <row r="18" spans="2:16" x14ac:dyDescent="0.25">
      <c r="B18" s="16">
        <v>14</v>
      </c>
      <c r="C18" s="20">
        <v>3</v>
      </c>
      <c r="D18" s="51" t="s">
        <v>21</v>
      </c>
      <c r="E18" s="17">
        <v>11108.29</v>
      </c>
      <c r="F18" s="59">
        <v>0</v>
      </c>
      <c r="G18" s="32">
        <v>1944698.53</v>
      </c>
      <c r="H18" s="32">
        <v>2194.16</v>
      </c>
      <c r="I18" s="32">
        <v>471077.68</v>
      </c>
      <c r="J18" s="32">
        <v>129638.86</v>
      </c>
      <c r="K18" s="32">
        <v>39224.93</v>
      </c>
      <c r="L18" s="18">
        <v>92717.27</v>
      </c>
      <c r="M18" s="33">
        <f t="shared" si="1"/>
        <v>3.5841984551495176E-2</v>
      </c>
      <c r="N18" s="18">
        <f t="shared" si="2"/>
        <v>2679551.4300000002</v>
      </c>
      <c r="O18" s="19">
        <v>129351.95</v>
      </c>
      <c r="P18" s="37">
        <f t="shared" si="3"/>
        <v>2550199.48</v>
      </c>
    </row>
    <row r="19" spans="2:16" x14ac:dyDescent="0.25">
      <c r="B19" s="16">
        <v>36</v>
      </c>
      <c r="C19" s="20">
        <v>3</v>
      </c>
      <c r="D19" s="51" t="s">
        <v>26</v>
      </c>
      <c r="E19" s="17">
        <v>5586.8</v>
      </c>
      <c r="F19" s="59">
        <v>1</v>
      </c>
      <c r="G19" s="32">
        <v>1422238.39</v>
      </c>
      <c r="H19" s="32">
        <v>4516340.5199999996</v>
      </c>
      <c r="I19" s="32">
        <v>222867.28</v>
      </c>
      <c r="J19" s="32">
        <v>24404.11</v>
      </c>
      <c r="K19" s="32">
        <v>131617.29</v>
      </c>
      <c r="L19" s="18">
        <v>315873.38</v>
      </c>
      <c r="M19" s="33">
        <f t="shared" si="1"/>
        <v>5.0000000079145637E-2</v>
      </c>
      <c r="N19" s="18">
        <f t="shared" si="2"/>
        <v>6633340.9699999997</v>
      </c>
      <c r="O19" s="19">
        <v>622957</v>
      </c>
      <c r="P19" s="37">
        <f t="shared" si="3"/>
        <v>6010383.9699999997</v>
      </c>
    </row>
    <row r="20" spans="2:16" x14ac:dyDescent="0.25">
      <c r="B20" s="16">
        <v>55</v>
      </c>
      <c r="C20" s="20">
        <v>3</v>
      </c>
      <c r="D20" s="51" t="s">
        <v>31</v>
      </c>
      <c r="E20" s="17">
        <v>3486.1699999999992</v>
      </c>
      <c r="F20" s="59">
        <v>0</v>
      </c>
      <c r="G20" s="32">
        <v>854562.21</v>
      </c>
      <c r="H20" s="32">
        <v>542823.68000000005</v>
      </c>
      <c r="I20" s="32">
        <v>43344.76</v>
      </c>
      <c r="J20" s="32">
        <v>11280.27</v>
      </c>
      <c r="K20" s="32">
        <v>0</v>
      </c>
      <c r="L20" s="18">
        <v>44648.73</v>
      </c>
      <c r="M20" s="33">
        <f t="shared" si="1"/>
        <v>3.0749582792393874E-2</v>
      </c>
      <c r="N20" s="18">
        <f t="shared" si="2"/>
        <v>1496659.6500000001</v>
      </c>
      <c r="O20" s="19">
        <v>60217.409999999996</v>
      </c>
      <c r="P20" s="37">
        <f t="shared" si="3"/>
        <v>1436442.2400000002</v>
      </c>
    </row>
    <row r="21" spans="2:16" x14ac:dyDescent="0.25">
      <c r="B21" s="16">
        <v>103</v>
      </c>
      <c r="C21" s="20">
        <v>3</v>
      </c>
      <c r="D21" s="51" t="s">
        <v>40</v>
      </c>
      <c r="E21" s="17">
        <v>4157.59</v>
      </c>
      <c r="F21" s="59">
        <v>1</v>
      </c>
      <c r="G21" s="32">
        <v>913081.15</v>
      </c>
      <c r="H21" s="32">
        <v>759494.97</v>
      </c>
      <c r="I21" s="32">
        <v>0</v>
      </c>
      <c r="J21" s="32">
        <v>27918.949999999997</v>
      </c>
      <c r="K21" s="32">
        <v>0</v>
      </c>
      <c r="L21" s="18">
        <v>52683.66</v>
      </c>
      <c r="M21" s="33">
        <f t="shared" si="1"/>
        <v>3.0981365914809739E-2</v>
      </c>
      <c r="N21" s="18">
        <f t="shared" si="2"/>
        <v>1753178.73</v>
      </c>
      <c r="O21" s="19">
        <v>368978.78</v>
      </c>
      <c r="P21" s="37">
        <f t="shared" si="3"/>
        <v>1384199.95</v>
      </c>
    </row>
    <row r="22" spans="2:16" x14ac:dyDescent="0.25">
      <c r="B22" s="16">
        <v>123</v>
      </c>
      <c r="C22" s="20">
        <v>3</v>
      </c>
      <c r="D22" s="51" t="s">
        <v>41</v>
      </c>
      <c r="E22" s="17">
        <v>6660.2900000000009</v>
      </c>
      <c r="F22" s="59">
        <v>0</v>
      </c>
      <c r="G22" s="32">
        <v>483539.72</v>
      </c>
      <c r="H22" s="32">
        <v>1648400.06</v>
      </c>
      <c r="I22" s="32">
        <v>285690.57999999996</v>
      </c>
      <c r="J22" s="32">
        <v>70920.75</v>
      </c>
      <c r="K22" s="32">
        <v>134.27000000000001</v>
      </c>
      <c r="L22" s="18">
        <v>77706.09</v>
      </c>
      <c r="M22" s="33">
        <f t="shared" si="1"/>
        <v>3.1223749946246715E-2</v>
      </c>
      <c r="N22" s="18">
        <f t="shared" si="2"/>
        <v>2566391.4700000002</v>
      </c>
      <c r="O22" s="19">
        <v>0</v>
      </c>
      <c r="P22" s="37">
        <f t="shared" si="3"/>
        <v>2566391.4700000002</v>
      </c>
    </row>
    <row r="23" spans="2:16" x14ac:dyDescent="0.25">
      <c r="B23" s="16">
        <v>179</v>
      </c>
      <c r="C23" s="20">
        <v>3</v>
      </c>
      <c r="D23" s="51" t="s">
        <v>51</v>
      </c>
      <c r="E23" s="17">
        <v>4762.12</v>
      </c>
      <c r="F23" s="59">
        <v>0</v>
      </c>
      <c r="G23" s="32">
        <v>1804600.6900000002</v>
      </c>
      <c r="H23" s="32">
        <v>806899.36</v>
      </c>
      <c r="I23" s="32">
        <v>197652.22</v>
      </c>
      <c r="J23" s="32">
        <v>70321.710000000006</v>
      </c>
      <c r="K23" s="32">
        <v>546.11</v>
      </c>
      <c r="L23" s="18">
        <v>88826.67</v>
      </c>
      <c r="M23" s="33">
        <f t="shared" si="1"/>
        <v>3.0842378602990921E-2</v>
      </c>
      <c r="N23" s="18">
        <f t="shared" si="2"/>
        <v>2968846.7600000002</v>
      </c>
      <c r="O23" s="19">
        <v>514798.43000000005</v>
      </c>
      <c r="P23" s="37">
        <f t="shared" si="3"/>
        <v>2454048.33</v>
      </c>
    </row>
    <row r="24" spans="2:16" x14ac:dyDescent="0.25">
      <c r="B24" s="16">
        <v>293</v>
      </c>
      <c r="C24" s="20">
        <v>3</v>
      </c>
      <c r="D24" s="51" t="s">
        <v>83</v>
      </c>
      <c r="E24" s="17">
        <v>7281.260000000002</v>
      </c>
      <c r="F24" s="59">
        <v>0</v>
      </c>
      <c r="G24" s="32">
        <v>1238980.25</v>
      </c>
      <c r="H24" s="32">
        <v>1146173.0900000001</v>
      </c>
      <c r="I24" s="32">
        <v>102016.62000000001</v>
      </c>
      <c r="J24" s="32">
        <v>97557.28</v>
      </c>
      <c r="K24" s="32">
        <v>2087.7199999999998</v>
      </c>
      <c r="L24" s="18">
        <v>81740.639999999999</v>
      </c>
      <c r="M24" s="33">
        <f t="shared" si="1"/>
        <v>3.1598951321976272E-2</v>
      </c>
      <c r="N24" s="18">
        <f t="shared" si="2"/>
        <v>2668555.6</v>
      </c>
      <c r="O24" s="19">
        <v>804269.87</v>
      </c>
      <c r="P24" s="37">
        <f t="shared" si="3"/>
        <v>1864285.73</v>
      </c>
    </row>
    <row r="25" spans="2:16" x14ac:dyDescent="0.25">
      <c r="B25" s="16">
        <v>12</v>
      </c>
      <c r="C25" s="20">
        <v>4</v>
      </c>
      <c r="D25" s="51" t="s">
        <v>20</v>
      </c>
      <c r="E25" s="17">
        <v>4825.329999999999</v>
      </c>
      <c r="F25" s="59">
        <v>1</v>
      </c>
      <c r="G25" s="32">
        <v>1223635.8899999999</v>
      </c>
      <c r="H25" s="32">
        <v>1546776.13</v>
      </c>
      <c r="I25" s="32">
        <v>59889.95</v>
      </c>
      <c r="J25" s="32">
        <v>78273.47</v>
      </c>
      <c r="K25" s="32">
        <v>12450.96</v>
      </c>
      <c r="L25" s="18">
        <v>125120.18</v>
      </c>
      <c r="M25" s="33">
        <f t="shared" si="1"/>
        <v>4.2834320155408383E-2</v>
      </c>
      <c r="N25" s="18">
        <f t="shared" si="2"/>
        <v>3046146.58</v>
      </c>
      <c r="O25" s="19">
        <v>488646.3899999999</v>
      </c>
      <c r="P25" s="37">
        <f t="shared" si="3"/>
        <v>2557500.1900000004</v>
      </c>
    </row>
    <row r="26" spans="2:16" x14ac:dyDescent="0.25">
      <c r="B26" s="16">
        <v>21</v>
      </c>
      <c r="C26" s="20">
        <v>4</v>
      </c>
      <c r="D26" s="51" t="s">
        <v>24</v>
      </c>
      <c r="E26" s="17">
        <v>5084.4800000000014</v>
      </c>
      <c r="F26" s="59">
        <v>0</v>
      </c>
      <c r="G26" s="32">
        <v>2015668.95</v>
      </c>
      <c r="H26" s="32">
        <v>856090.7</v>
      </c>
      <c r="I26" s="32">
        <v>255598.39</v>
      </c>
      <c r="J26" s="32">
        <v>59606.799999999996</v>
      </c>
      <c r="K26" s="32">
        <v>2846.38</v>
      </c>
      <c r="L26" s="18">
        <v>105379.98</v>
      </c>
      <c r="M26" s="33">
        <f t="shared" si="1"/>
        <v>3.3036431541550601E-2</v>
      </c>
      <c r="N26" s="18">
        <f t="shared" si="2"/>
        <v>3295191.1999999997</v>
      </c>
      <c r="O26" s="19">
        <v>429434.07</v>
      </c>
      <c r="P26" s="37">
        <f t="shared" si="3"/>
        <v>2865757.13</v>
      </c>
    </row>
    <row r="27" spans="2:16" x14ac:dyDescent="0.25">
      <c r="B27" s="16">
        <v>34</v>
      </c>
      <c r="C27" s="20">
        <v>4</v>
      </c>
      <c r="D27" s="51" t="s">
        <v>25</v>
      </c>
      <c r="E27" s="17">
        <v>4463.82</v>
      </c>
      <c r="F27" s="59">
        <v>0</v>
      </c>
      <c r="G27" s="32">
        <v>1128639.8899999999</v>
      </c>
      <c r="H27" s="32">
        <v>906072.17999999993</v>
      </c>
      <c r="I27" s="32">
        <v>0</v>
      </c>
      <c r="J27" s="32">
        <v>36726.369999999995</v>
      </c>
      <c r="K27" s="32">
        <v>206.79</v>
      </c>
      <c r="L27" s="18">
        <v>66485</v>
      </c>
      <c r="M27" s="33">
        <f t="shared" si="1"/>
        <v>3.2092850183619522E-2</v>
      </c>
      <c r="N27" s="18">
        <f t="shared" si="2"/>
        <v>2138130.23</v>
      </c>
      <c r="O27" s="19">
        <v>417619.64</v>
      </c>
      <c r="P27" s="37">
        <f t="shared" si="3"/>
        <v>1720510.5899999999</v>
      </c>
    </row>
    <row r="28" spans="2:16" x14ac:dyDescent="0.25">
      <c r="B28" s="16">
        <v>87</v>
      </c>
      <c r="C28" s="20">
        <v>4</v>
      </c>
      <c r="D28" s="51" t="s">
        <v>35</v>
      </c>
      <c r="E28" s="17">
        <v>10810.4</v>
      </c>
      <c r="F28" s="59">
        <v>0</v>
      </c>
      <c r="G28" s="32">
        <v>3186496.0700000003</v>
      </c>
      <c r="H28" s="32">
        <v>1378104.8</v>
      </c>
      <c r="I28" s="32">
        <v>53728.62</v>
      </c>
      <c r="J28" s="32">
        <v>69217.41</v>
      </c>
      <c r="K28" s="32">
        <v>9422.4699999999993</v>
      </c>
      <c r="L28" s="18">
        <v>150120.56</v>
      </c>
      <c r="M28" s="33">
        <f t="shared" si="1"/>
        <v>3.1961153708779666E-2</v>
      </c>
      <c r="N28" s="18">
        <f t="shared" si="2"/>
        <v>4847089.93</v>
      </c>
      <c r="O28" s="19">
        <v>1112264.4600000002</v>
      </c>
      <c r="P28" s="37">
        <f t="shared" si="3"/>
        <v>3734825.4699999997</v>
      </c>
    </row>
    <row r="29" spans="2:16" x14ac:dyDescent="0.25">
      <c r="B29" s="16">
        <v>88</v>
      </c>
      <c r="C29" s="20">
        <v>4</v>
      </c>
      <c r="D29" s="51" t="s">
        <v>36</v>
      </c>
      <c r="E29" s="17">
        <v>4907.8008</v>
      </c>
      <c r="F29" s="59">
        <v>0</v>
      </c>
      <c r="G29" s="32">
        <v>1282529.06</v>
      </c>
      <c r="H29" s="32">
        <v>783157.98</v>
      </c>
      <c r="I29" s="32">
        <v>255679.68</v>
      </c>
      <c r="J29" s="32">
        <v>56973.25</v>
      </c>
      <c r="K29" s="32">
        <v>0</v>
      </c>
      <c r="L29" s="18">
        <v>74813.7</v>
      </c>
      <c r="M29" s="33">
        <f t="shared" si="1"/>
        <v>3.1456268213833197E-2</v>
      </c>
      <c r="N29" s="18">
        <f t="shared" si="2"/>
        <v>2453153.6700000004</v>
      </c>
      <c r="O29" s="19">
        <v>459020.94</v>
      </c>
      <c r="P29" s="37">
        <f t="shared" si="3"/>
        <v>1994132.7300000004</v>
      </c>
    </row>
    <row r="30" spans="2:16" x14ac:dyDescent="0.25">
      <c r="B30" s="16">
        <v>89</v>
      </c>
      <c r="C30" s="20">
        <v>4</v>
      </c>
      <c r="D30" s="51" t="s">
        <v>37</v>
      </c>
      <c r="E30" s="17">
        <v>5289.19</v>
      </c>
      <c r="F30" s="59">
        <v>0</v>
      </c>
      <c r="G30" s="32">
        <v>1657506.7</v>
      </c>
      <c r="H30" s="32">
        <v>1737185.56</v>
      </c>
      <c r="I30" s="32">
        <v>1005619.76</v>
      </c>
      <c r="J30" s="32">
        <v>48955.25</v>
      </c>
      <c r="K30" s="32">
        <v>5196.24</v>
      </c>
      <c r="L30" s="18">
        <v>143136.10999999999</v>
      </c>
      <c r="M30" s="33">
        <f t="shared" si="1"/>
        <v>3.2133187235380452E-2</v>
      </c>
      <c r="N30" s="18">
        <f t="shared" si="2"/>
        <v>4597599.62</v>
      </c>
      <c r="O30" s="19">
        <v>379921.47</v>
      </c>
      <c r="P30" s="37">
        <f t="shared" si="3"/>
        <v>4217678.1500000004</v>
      </c>
    </row>
    <row r="31" spans="2:16" x14ac:dyDescent="0.25">
      <c r="B31" s="16">
        <v>143</v>
      </c>
      <c r="C31" s="20">
        <v>4</v>
      </c>
      <c r="D31" s="51" t="s">
        <v>43</v>
      </c>
      <c r="E31" s="17">
        <v>2868.39</v>
      </c>
      <c r="F31" s="59">
        <v>0</v>
      </c>
      <c r="G31" s="32">
        <v>627319.17000000004</v>
      </c>
      <c r="H31" s="32">
        <v>120573.39</v>
      </c>
      <c r="I31" s="32">
        <v>58163.95</v>
      </c>
      <c r="J31" s="32">
        <v>35415.54</v>
      </c>
      <c r="K31" s="32">
        <v>0</v>
      </c>
      <c r="L31" s="18">
        <v>29732.36</v>
      </c>
      <c r="M31" s="33">
        <f t="shared" si="1"/>
        <v>3.5333746379336069E-2</v>
      </c>
      <c r="N31" s="18">
        <f t="shared" si="2"/>
        <v>871204.41</v>
      </c>
      <c r="O31" s="19">
        <v>280661.95</v>
      </c>
      <c r="P31" s="37">
        <f t="shared" si="3"/>
        <v>590542.46</v>
      </c>
    </row>
    <row r="32" spans="2:16" x14ac:dyDescent="0.25">
      <c r="B32" s="16">
        <v>183</v>
      </c>
      <c r="C32" s="20">
        <v>4</v>
      </c>
      <c r="D32" s="51" t="s">
        <v>52</v>
      </c>
      <c r="E32" s="17">
        <v>9420.8800000000028</v>
      </c>
      <c r="F32" s="59">
        <v>1</v>
      </c>
      <c r="G32" s="32">
        <v>4813979.34</v>
      </c>
      <c r="H32" s="32">
        <v>1285702.97</v>
      </c>
      <c r="I32" s="32">
        <v>277477.69</v>
      </c>
      <c r="J32" s="32">
        <v>52316.119999999995</v>
      </c>
      <c r="K32" s="32">
        <v>2608.0100000000002</v>
      </c>
      <c r="L32" s="18">
        <v>204425.35</v>
      </c>
      <c r="M32" s="33">
        <f t="shared" si="1"/>
        <v>3.178213248899156E-2</v>
      </c>
      <c r="N32" s="18">
        <f t="shared" si="2"/>
        <v>6636509.4799999995</v>
      </c>
      <c r="O32" s="19">
        <v>345255.24999999994</v>
      </c>
      <c r="P32" s="37">
        <f t="shared" si="3"/>
        <v>6291254.2299999995</v>
      </c>
    </row>
    <row r="33" spans="2:16" x14ac:dyDescent="0.25">
      <c r="B33" s="16">
        <v>186</v>
      </c>
      <c r="C33" s="20">
        <v>4</v>
      </c>
      <c r="D33" s="51" t="s">
        <v>53</v>
      </c>
      <c r="E33" s="17">
        <v>10708.64</v>
      </c>
      <c r="F33" s="59">
        <v>1</v>
      </c>
      <c r="G33" s="32">
        <v>4985527.63</v>
      </c>
      <c r="H33" s="32">
        <v>2729513.13</v>
      </c>
      <c r="I33" s="32">
        <v>0</v>
      </c>
      <c r="J33" s="32">
        <v>45744.2</v>
      </c>
      <c r="K33" s="32">
        <v>216768.07</v>
      </c>
      <c r="L33" s="18">
        <v>398877.65</v>
      </c>
      <c r="M33" s="33">
        <f t="shared" si="1"/>
        <v>4.9999999811972423E-2</v>
      </c>
      <c r="N33" s="18">
        <f t="shared" si="2"/>
        <v>8376430.6800000006</v>
      </c>
      <c r="O33" s="19">
        <v>1283505.8</v>
      </c>
      <c r="P33" s="37">
        <f t="shared" si="3"/>
        <v>7092924.8800000008</v>
      </c>
    </row>
    <row r="34" spans="2:16" x14ac:dyDescent="0.25">
      <c r="B34" s="16">
        <v>190</v>
      </c>
      <c r="C34" s="20">
        <v>4</v>
      </c>
      <c r="D34" s="51" t="s">
        <v>55</v>
      </c>
      <c r="E34" s="17">
        <v>3049.19</v>
      </c>
      <c r="F34" s="59">
        <v>0</v>
      </c>
      <c r="G34" s="32">
        <v>1358415.65</v>
      </c>
      <c r="H34" s="32">
        <v>589420.18999999994</v>
      </c>
      <c r="I34" s="32">
        <v>244715.45</v>
      </c>
      <c r="J34" s="32">
        <v>28563.65</v>
      </c>
      <c r="K34" s="32">
        <v>28300.61</v>
      </c>
      <c r="L34" s="18">
        <v>112470.78</v>
      </c>
      <c r="M34" s="33">
        <f t="shared" si="1"/>
        <v>5.0000001111399808E-2</v>
      </c>
      <c r="N34" s="18">
        <f t="shared" si="2"/>
        <v>2361886.3299999996</v>
      </c>
      <c r="O34" s="19">
        <v>436295.02999999997</v>
      </c>
      <c r="P34" s="37">
        <f t="shared" si="3"/>
        <v>1925591.2999999996</v>
      </c>
    </row>
    <row r="35" spans="2:16" x14ac:dyDescent="0.25">
      <c r="B35" s="16">
        <v>324</v>
      </c>
      <c r="C35" s="20">
        <v>4</v>
      </c>
      <c r="D35" s="51" t="s">
        <v>88</v>
      </c>
      <c r="E35" s="17">
        <v>7376.43</v>
      </c>
      <c r="F35" s="59">
        <v>0</v>
      </c>
      <c r="G35" s="32">
        <v>2434732.59</v>
      </c>
      <c r="H35" s="32">
        <v>1769276.04</v>
      </c>
      <c r="I35" s="32">
        <v>0</v>
      </c>
      <c r="J35" s="32">
        <v>64988.06</v>
      </c>
      <c r="K35" s="32">
        <v>14818.29</v>
      </c>
      <c r="L35" s="18">
        <v>175428.81</v>
      </c>
      <c r="M35" s="33">
        <f t="shared" si="1"/>
        <v>4.0951537547496981E-2</v>
      </c>
      <c r="N35" s="18">
        <f t="shared" si="2"/>
        <v>4459243.7899999991</v>
      </c>
      <c r="O35" s="19">
        <v>744094.01</v>
      </c>
      <c r="P35" s="37">
        <f t="shared" si="3"/>
        <v>3715149.7799999993</v>
      </c>
    </row>
    <row r="36" spans="2:16" x14ac:dyDescent="0.25">
      <c r="B36" s="16">
        <v>429</v>
      </c>
      <c r="C36" s="20">
        <v>4</v>
      </c>
      <c r="D36" s="51" t="s">
        <v>110</v>
      </c>
      <c r="E36" s="17">
        <v>4180.4643999999998</v>
      </c>
      <c r="F36" s="59">
        <v>0</v>
      </c>
      <c r="G36" s="32">
        <v>781384.57000000007</v>
      </c>
      <c r="H36" s="32">
        <v>440364.81</v>
      </c>
      <c r="I36" s="32">
        <v>327584.05000000005</v>
      </c>
      <c r="J36" s="32">
        <v>13974.859999999999</v>
      </c>
      <c r="K36" s="32">
        <v>663.91</v>
      </c>
      <c r="L36" s="18">
        <v>51625.85</v>
      </c>
      <c r="M36" s="33">
        <f t="shared" si="1"/>
        <v>3.3009442239446449E-2</v>
      </c>
      <c r="N36" s="18">
        <f t="shared" si="2"/>
        <v>1615598.0500000003</v>
      </c>
      <c r="O36" s="19">
        <v>324593.48</v>
      </c>
      <c r="P36" s="37">
        <f t="shared" si="3"/>
        <v>1291004.5700000003</v>
      </c>
    </row>
    <row r="37" spans="2:16" x14ac:dyDescent="0.25">
      <c r="B37" s="16">
        <v>601</v>
      </c>
      <c r="C37" s="20">
        <v>4</v>
      </c>
      <c r="D37" s="51" t="s">
        <v>142</v>
      </c>
      <c r="E37" s="17">
        <v>5551.27</v>
      </c>
      <c r="F37" s="59">
        <v>0</v>
      </c>
      <c r="G37" s="32">
        <v>1845541.0899999999</v>
      </c>
      <c r="H37" s="32">
        <v>298410.92</v>
      </c>
      <c r="I37" s="32">
        <v>750754.76</v>
      </c>
      <c r="J37" s="32">
        <v>45483.06</v>
      </c>
      <c r="K37" s="32">
        <v>11205.14</v>
      </c>
      <c r="L37" s="18">
        <v>99258.3</v>
      </c>
      <c r="M37" s="33">
        <f t="shared" si="1"/>
        <v>3.3630978235352896E-2</v>
      </c>
      <c r="N37" s="18">
        <f t="shared" si="2"/>
        <v>3050653.2699999996</v>
      </c>
      <c r="O37" s="19">
        <v>210627.25999999998</v>
      </c>
      <c r="P37" s="37">
        <f t="shared" si="3"/>
        <v>2840026.01</v>
      </c>
    </row>
    <row r="38" spans="2:16" x14ac:dyDescent="0.25">
      <c r="B38" s="16">
        <v>760</v>
      </c>
      <c r="C38" s="20">
        <v>4</v>
      </c>
      <c r="D38" s="51" t="s">
        <v>184</v>
      </c>
      <c r="E38" s="17">
        <v>5012.8599999999997</v>
      </c>
      <c r="F38" s="59">
        <v>1</v>
      </c>
      <c r="G38" s="32">
        <v>807678.15</v>
      </c>
      <c r="H38" s="32">
        <v>571779.85</v>
      </c>
      <c r="I38" s="32">
        <v>0</v>
      </c>
      <c r="J38" s="32">
        <v>83050.989999999991</v>
      </c>
      <c r="K38" s="32">
        <v>586.66999999999996</v>
      </c>
      <c r="L38" s="18">
        <v>46002.22</v>
      </c>
      <c r="M38" s="33">
        <f t="shared" si="1"/>
        <v>3.14417035452077E-2</v>
      </c>
      <c r="N38" s="18">
        <f t="shared" si="2"/>
        <v>1509097.88</v>
      </c>
      <c r="O38" s="19">
        <v>554553.47</v>
      </c>
      <c r="P38" s="37">
        <f t="shared" si="3"/>
        <v>954544.40999999992</v>
      </c>
    </row>
    <row r="39" spans="2:16" x14ac:dyDescent="0.25">
      <c r="B39" s="16">
        <v>878</v>
      </c>
      <c r="C39" s="20">
        <v>4</v>
      </c>
      <c r="D39" s="51" t="s">
        <v>221</v>
      </c>
      <c r="E39" s="17">
        <v>7393.5</v>
      </c>
      <c r="F39" s="59">
        <v>1</v>
      </c>
      <c r="G39" s="32">
        <v>1646334.8599999999</v>
      </c>
      <c r="H39" s="32">
        <v>850296.01</v>
      </c>
      <c r="I39" s="32">
        <v>284223.33</v>
      </c>
      <c r="J39" s="32">
        <v>113584.7</v>
      </c>
      <c r="K39" s="32">
        <v>14936.33</v>
      </c>
      <c r="L39" s="18">
        <v>108521.53</v>
      </c>
      <c r="M39" s="33">
        <f t="shared" si="1"/>
        <v>3.7300630348736416E-2</v>
      </c>
      <c r="N39" s="18">
        <f t="shared" si="2"/>
        <v>3017896.7600000002</v>
      </c>
      <c r="O39" s="19">
        <v>419431.65</v>
      </c>
      <c r="P39" s="37">
        <f t="shared" si="3"/>
        <v>2598465.1100000003</v>
      </c>
    </row>
    <row r="40" spans="2:16" x14ac:dyDescent="0.25">
      <c r="B40" s="16">
        <v>8</v>
      </c>
      <c r="C40" s="20">
        <v>5</v>
      </c>
      <c r="D40" s="51" t="s">
        <v>19</v>
      </c>
      <c r="E40" s="17">
        <v>2075.63</v>
      </c>
      <c r="F40" s="61">
        <v>1</v>
      </c>
      <c r="G40" s="32">
        <v>572703.87999999989</v>
      </c>
      <c r="H40" s="32">
        <v>221176.49</v>
      </c>
      <c r="I40" s="32">
        <v>40852.770000000004</v>
      </c>
      <c r="J40" s="32">
        <v>1963.1</v>
      </c>
      <c r="K40" s="32">
        <v>973.4</v>
      </c>
      <c r="L40" s="18">
        <v>26700.23</v>
      </c>
      <c r="M40" s="33">
        <f t="shared" si="1"/>
        <v>3.1874415312461372E-2</v>
      </c>
      <c r="N40" s="18">
        <f t="shared" si="2"/>
        <v>864369.86999999988</v>
      </c>
      <c r="O40" s="19">
        <v>93052.72</v>
      </c>
      <c r="P40" s="37">
        <f t="shared" si="3"/>
        <v>771317.14999999991</v>
      </c>
    </row>
    <row r="41" spans="2:16" x14ac:dyDescent="0.25">
      <c r="B41" s="16">
        <v>41</v>
      </c>
      <c r="C41" s="20">
        <v>5</v>
      </c>
      <c r="D41" s="51" t="s">
        <v>28</v>
      </c>
      <c r="E41" s="17">
        <v>993.22</v>
      </c>
      <c r="F41" s="59">
        <v>0</v>
      </c>
      <c r="G41" s="32">
        <v>369933.03</v>
      </c>
      <c r="H41" s="32">
        <v>197586.68</v>
      </c>
      <c r="I41" s="32">
        <v>0</v>
      </c>
      <c r="J41" s="32">
        <v>11706.61</v>
      </c>
      <c r="K41" s="32">
        <v>1017.63</v>
      </c>
      <c r="L41" s="18">
        <v>17792.669999999998</v>
      </c>
      <c r="M41" s="33">
        <f t="shared" si="1"/>
        <v>3.0664119806850205E-2</v>
      </c>
      <c r="N41" s="18">
        <f t="shared" si="2"/>
        <v>598036.62</v>
      </c>
      <c r="O41" s="19">
        <v>171251.26000000004</v>
      </c>
      <c r="P41" s="37">
        <f t="shared" si="3"/>
        <v>426785.36</v>
      </c>
    </row>
    <row r="42" spans="2:16" x14ac:dyDescent="0.25">
      <c r="B42" s="16">
        <v>56</v>
      </c>
      <c r="C42" s="20">
        <v>5</v>
      </c>
      <c r="D42" s="51" t="s">
        <v>32</v>
      </c>
      <c r="E42" s="17">
        <v>2867.28</v>
      </c>
      <c r="F42" s="59">
        <v>0</v>
      </c>
      <c r="G42" s="32">
        <v>539271.65</v>
      </c>
      <c r="H42" s="32">
        <v>0</v>
      </c>
      <c r="I42" s="32">
        <v>8536.8700000000008</v>
      </c>
      <c r="J42" s="32">
        <v>6443.96</v>
      </c>
      <c r="K42" s="32">
        <v>406.13</v>
      </c>
      <c r="L42" s="18">
        <v>17737.36</v>
      </c>
      <c r="M42" s="33">
        <f t="shared" si="1"/>
        <v>3.1978877962428098E-2</v>
      </c>
      <c r="N42" s="18">
        <f t="shared" si="2"/>
        <v>572395.97</v>
      </c>
      <c r="O42" s="19">
        <v>2299.3900000000003</v>
      </c>
      <c r="P42" s="37">
        <f t="shared" si="3"/>
        <v>570096.57999999996</v>
      </c>
    </row>
    <row r="43" spans="2:16" x14ac:dyDescent="0.25">
      <c r="B43" s="16">
        <v>67</v>
      </c>
      <c r="C43" s="20">
        <v>5</v>
      </c>
      <c r="D43" s="51" t="s">
        <v>34</v>
      </c>
      <c r="E43" s="17">
        <v>1347.1733959092533</v>
      </c>
      <c r="F43" s="61">
        <v>0</v>
      </c>
      <c r="G43" s="32">
        <v>181582</v>
      </c>
      <c r="H43" s="32">
        <v>0</v>
      </c>
      <c r="I43" s="32">
        <v>0</v>
      </c>
      <c r="J43" s="32">
        <v>19937.349999999999</v>
      </c>
      <c r="K43" s="32">
        <v>0</v>
      </c>
      <c r="L43" s="18">
        <v>6444.33</v>
      </c>
      <c r="M43" s="33">
        <f t="shared" si="1"/>
        <v>3.1978715691570063E-2</v>
      </c>
      <c r="N43" s="18">
        <f t="shared" si="2"/>
        <v>207963.68</v>
      </c>
      <c r="O43" s="19">
        <v>0</v>
      </c>
      <c r="P43" s="37">
        <f t="shared" si="3"/>
        <v>207963.68</v>
      </c>
    </row>
    <row r="44" spans="2:16" x14ac:dyDescent="0.25">
      <c r="B44" s="16">
        <v>157</v>
      </c>
      <c r="C44" s="20">
        <v>5</v>
      </c>
      <c r="D44" s="51" t="s">
        <v>45</v>
      </c>
      <c r="E44" s="17">
        <v>391.46461159743643</v>
      </c>
      <c r="F44" s="61">
        <v>1</v>
      </c>
      <c r="G44" s="32">
        <v>110882.99</v>
      </c>
      <c r="H44" s="32">
        <v>0</v>
      </c>
      <c r="I44" s="32">
        <v>37704.53</v>
      </c>
      <c r="J44" s="32">
        <v>1283.6500000000001</v>
      </c>
      <c r="K44" s="32">
        <v>0</v>
      </c>
      <c r="L44" s="18">
        <v>4521.8100000000004</v>
      </c>
      <c r="M44" s="33">
        <f t="shared" si="1"/>
        <v>3.0171313135141334E-2</v>
      </c>
      <c r="N44" s="18">
        <f t="shared" si="2"/>
        <v>154392.98000000001</v>
      </c>
      <c r="O44" s="19">
        <v>250</v>
      </c>
      <c r="P44" s="37">
        <f t="shared" si="3"/>
        <v>154142.98000000001</v>
      </c>
    </row>
    <row r="45" spans="2:16" x14ac:dyDescent="0.25">
      <c r="B45" s="16">
        <v>214</v>
      </c>
      <c r="C45" s="20">
        <v>5</v>
      </c>
      <c r="D45" s="51" t="s">
        <v>60</v>
      </c>
      <c r="E45" s="17">
        <v>2751.6000000000004</v>
      </c>
      <c r="F45" s="61">
        <v>1</v>
      </c>
      <c r="G45" s="32">
        <v>897332.2</v>
      </c>
      <c r="H45" s="32">
        <v>772959.41</v>
      </c>
      <c r="I45" s="32">
        <v>20840.14</v>
      </c>
      <c r="J45" s="32">
        <v>10756.92</v>
      </c>
      <c r="K45" s="32">
        <v>504.77</v>
      </c>
      <c r="L45" s="18">
        <v>52881.61</v>
      </c>
      <c r="M45" s="33">
        <f t="shared" si="1"/>
        <v>3.1063095496890548E-2</v>
      </c>
      <c r="N45" s="18">
        <f t="shared" si="2"/>
        <v>1755275.0499999998</v>
      </c>
      <c r="O45" s="19">
        <v>255085.94</v>
      </c>
      <c r="P45" s="37">
        <f t="shared" si="3"/>
        <v>1500189.1099999999</v>
      </c>
    </row>
    <row r="46" spans="2:16" x14ac:dyDescent="0.25">
      <c r="B46" s="16">
        <v>223</v>
      </c>
      <c r="C46" s="20">
        <v>5</v>
      </c>
      <c r="D46" s="51" t="s">
        <v>63</v>
      </c>
      <c r="E46" s="17">
        <v>274</v>
      </c>
      <c r="F46" s="59">
        <v>0</v>
      </c>
      <c r="G46" s="32">
        <v>122159.24</v>
      </c>
      <c r="H46" s="32">
        <v>46636.160000000003</v>
      </c>
      <c r="I46" s="32">
        <v>54701.54</v>
      </c>
      <c r="J46" s="32">
        <v>2463.42</v>
      </c>
      <c r="K46" s="32">
        <v>2352.67</v>
      </c>
      <c r="L46" s="18">
        <v>7540.7</v>
      </c>
      <c r="M46" s="33">
        <f t="shared" si="1"/>
        <v>3.3027900334904221E-2</v>
      </c>
      <c r="N46" s="18">
        <f t="shared" si="2"/>
        <v>235853.73000000007</v>
      </c>
      <c r="O46" s="19">
        <v>800.41</v>
      </c>
      <c r="P46" s="37">
        <f t="shared" si="3"/>
        <v>235053.32000000007</v>
      </c>
    </row>
    <row r="47" spans="2:16" x14ac:dyDescent="0.25">
      <c r="B47" s="16">
        <v>224</v>
      </c>
      <c r="C47" s="20">
        <v>5</v>
      </c>
      <c r="D47" s="51" t="s">
        <v>64</v>
      </c>
      <c r="E47" s="17">
        <v>196.82810451351673</v>
      </c>
      <c r="F47" s="61">
        <v>0</v>
      </c>
      <c r="G47" s="32">
        <v>71841.440000000002</v>
      </c>
      <c r="H47" s="32">
        <v>0</v>
      </c>
      <c r="I47" s="32">
        <v>0</v>
      </c>
      <c r="J47" s="32">
        <v>3461.85</v>
      </c>
      <c r="K47" s="32">
        <v>0</v>
      </c>
      <c r="L47" s="18">
        <v>2328.34</v>
      </c>
      <c r="M47" s="33">
        <f t="shared" si="1"/>
        <v>3.0919499001969237E-2</v>
      </c>
      <c r="N47" s="18">
        <f t="shared" si="2"/>
        <v>77631.63</v>
      </c>
      <c r="O47" s="19">
        <v>210</v>
      </c>
      <c r="P47" s="37">
        <f t="shared" si="3"/>
        <v>77421.63</v>
      </c>
    </row>
    <row r="48" spans="2:16" x14ac:dyDescent="0.25">
      <c r="B48" s="16">
        <v>233</v>
      </c>
      <c r="C48" s="20">
        <v>5</v>
      </c>
      <c r="D48" s="51" t="s">
        <v>68</v>
      </c>
      <c r="E48" s="17">
        <v>2130.7600000000002</v>
      </c>
      <c r="F48" s="59">
        <v>0</v>
      </c>
      <c r="G48" s="32">
        <v>416346.58</v>
      </c>
      <c r="H48" s="32">
        <v>258234.15</v>
      </c>
      <c r="I48" s="32">
        <v>0</v>
      </c>
      <c r="J48" s="32">
        <v>7748.99</v>
      </c>
      <c r="K48" s="32">
        <v>289.85000000000002</v>
      </c>
      <c r="L48" s="18">
        <v>20673.990000000002</v>
      </c>
      <c r="M48" s="33">
        <f t="shared" si="1"/>
        <v>3.0286254465279983E-2</v>
      </c>
      <c r="N48" s="18">
        <f t="shared" si="2"/>
        <v>703293.55999999994</v>
      </c>
      <c r="O48" s="19">
        <v>171134.77</v>
      </c>
      <c r="P48" s="37">
        <f t="shared" si="3"/>
        <v>532158.78999999992</v>
      </c>
    </row>
    <row r="49" spans="2:16" x14ac:dyDescent="0.25">
      <c r="B49" s="16">
        <v>272</v>
      </c>
      <c r="C49" s="20">
        <v>5</v>
      </c>
      <c r="D49" s="51" t="s">
        <v>76</v>
      </c>
      <c r="E49" s="17">
        <v>311.79011619626056</v>
      </c>
      <c r="F49" s="59">
        <v>0</v>
      </c>
      <c r="G49" s="32">
        <v>90039.76</v>
      </c>
      <c r="H49" s="32">
        <v>0</v>
      </c>
      <c r="I49" s="32">
        <v>0</v>
      </c>
      <c r="J49" s="32">
        <v>3150</v>
      </c>
      <c r="K49" s="32">
        <v>0</v>
      </c>
      <c r="L49" s="18">
        <v>2858.69</v>
      </c>
      <c r="M49" s="33">
        <f t="shared" si="1"/>
        <v>3.0676009896366298E-2</v>
      </c>
      <c r="N49" s="18">
        <f t="shared" si="2"/>
        <v>96048.45</v>
      </c>
      <c r="O49" s="19">
        <v>0</v>
      </c>
      <c r="P49" s="37">
        <f t="shared" si="3"/>
        <v>96048.45</v>
      </c>
    </row>
    <row r="50" spans="2:16" x14ac:dyDescent="0.25">
      <c r="B50" s="16">
        <v>427</v>
      </c>
      <c r="C50" s="20">
        <v>5</v>
      </c>
      <c r="D50" s="51" t="s">
        <v>109</v>
      </c>
      <c r="E50" s="17">
        <v>437.80999999999989</v>
      </c>
      <c r="F50" s="61">
        <v>0</v>
      </c>
      <c r="G50" s="32">
        <v>145216.74</v>
      </c>
      <c r="H50" s="32">
        <v>51555.62</v>
      </c>
      <c r="I50" s="32">
        <v>0</v>
      </c>
      <c r="J50" s="32">
        <v>4279.1000000000004</v>
      </c>
      <c r="K50" s="32">
        <v>0</v>
      </c>
      <c r="L50" s="18">
        <v>6117.13</v>
      </c>
      <c r="M50" s="33">
        <f t="shared" si="1"/>
        <v>3.0425693004169183E-2</v>
      </c>
      <c r="N50" s="18">
        <f t="shared" si="2"/>
        <v>207168.59</v>
      </c>
      <c r="O50" s="19">
        <v>41727.25</v>
      </c>
      <c r="P50" s="37">
        <f t="shared" si="3"/>
        <v>165441.34</v>
      </c>
    </row>
    <row r="51" spans="2:16" x14ac:dyDescent="0.25">
      <c r="B51" s="16">
        <v>524</v>
      </c>
      <c r="C51" s="20">
        <v>5</v>
      </c>
      <c r="D51" s="51" t="s">
        <v>125</v>
      </c>
      <c r="E51" s="17">
        <v>482.90262956638958</v>
      </c>
      <c r="F51" s="61">
        <v>1</v>
      </c>
      <c r="G51" s="32">
        <v>252073.13</v>
      </c>
      <c r="H51" s="32">
        <v>41019.46</v>
      </c>
      <c r="I51" s="32">
        <v>11582.58</v>
      </c>
      <c r="J51" s="32">
        <v>3816.73</v>
      </c>
      <c r="K51" s="32">
        <v>0</v>
      </c>
      <c r="L51" s="18">
        <v>9631.59</v>
      </c>
      <c r="M51" s="33">
        <f t="shared" si="1"/>
        <v>3.1221532883035176E-2</v>
      </c>
      <c r="N51" s="18">
        <f t="shared" si="2"/>
        <v>318123.49000000005</v>
      </c>
      <c r="O51" s="19">
        <v>89207.8</v>
      </c>
      <c r="P51" s="37">
        <f t="shared" si="3"/>
        <v>228915.69000000006</v>
      </c>
    </row>
    <row r="52" spans="2:16" x14ac:dyDescent="0.25">
      <c r="B52" s="16">
        <v>565</v>
      </c>
      <c r="C52" s="20">
        <v>5</v>
      </c>
      <c r="D52" s="51" t="s">
        <v>139</v>
      </c>
      <c r="E52" s="17">
        <v>494.21083681672025</v>
      </c>
      <c r="F52" s="61">
        <v>0</v>
      </c>
      <c r="G52" s="32">
        <v>195285.47</v>
      </c>
      <c r="H52" s="32">
        <v>44298.34</v>
      </c>
      <c r="I52" s="32">
        <v>19729.88</v>
      </c>
      <c r="J52" s="32">
        <v>5519.3</v>
      </c>
      <c r="K52" s="32">
        <v>767.31</v>
      </c>
      <c r="L52" s="18">
        <v>8641.2199999999993</v>
      </c>
      <c r="M52" s="33">
        <f t="shared" si="1"/>
        <v>3.2534677106915919E-2</v>
      </c>
      <c r="N52" s="18">
        <f t="shared" si="2"/>
        <v>274241.51999999996</v>
      </c>
      <c r="O52" s="19">
        <v>88951.02</v>
      </c>
      <c r="P52" s="37">
        <f t="shared" si="3"/>
        <v>185290.49999999994</v>
      </c>
    </row>
    <row r="53" spans="2:16" x14ac:dyDescent="0.25">
      <c r="B53" s="16">
        <v>613</v>
      </c>
      <c r="C53" s="20">
        <v>5</v>
      </c>
      <c r="D53" s="51" t="s">
        <v>268</v>
      </c>
      <c r="E53" s="17">
        <v>131.44881180778847</v>
      </c>
      <c r="F53" s="61">
        <v>0</v>
      </c>
      <c r="G53" s="32">
        <v>50816.4</v>
      </c>
      <c r="H53" s="32">
        <v>17023.060000000001</v>
      </c>
      <c r="I53" s="32">
        <v>0</v>
      </c>
      <c r="J53" s="32">
        <v>0</v>
      </c>
      <c r="K53" s="32">
        <v>0</v>
      </c>
      <c r="L53" s="18">
        <v>2035.18</v>
      </c>
      <c r="M53" s="33">
        <f t="shared" si="1"/>
        <v>2.9999943985403184E-2</v>
      </c>
      <c r="N53" s="18">
        <f t="shared" si="2"/>
        <v>69874.64</v>
      </c>
      <c r="O53" s="19">
        <v>0</v>
      </c>
      <c r="P53" s="37">
        <f t="shared" si="3"/>
        <v>69874.64</v>
      </c>
    </row>
    <row r="54" spans="2:16" x14ac:dyDescent="0.25">
      <c r="B54" s="16">
        <v>696</v>
      </c>
      <c r="C54" s="20">
        <v>5</v>
      </c>
      <c r="D54" s="51" t="s">
        <v>167</v>
      </c>
      <c r="E54" s="17">
        <v>255.58264483294207</v>
      </c>
      <c r="F54" s="61">
        <v>1</v>
      </c>
      <c r="G54" s="32">
        <v>125111.09</v>
      </c>
      <c r="H54" s="32">
        <v>0</v>
      </c>
      <c r="I54" s="32">
        <v>0</v>
      </c>
      <c r="J54" s="32">
        <v>577.44000000000005</v>
      </c>
      <c r="K54" s="32">
        <v>0</v>
      </c>
      <c r="L54" s="18">
        <v>3782.2</v>
      </c>
      <c r="M54" s="33">
        <f t="shared" si="1"/>
        <v>3.0091846885312447E-2</v>
      </c>
      <c r="N54" s="18">
        <f t="shared" si="2"/>
        <v>129470.73</v>
      </c>
      <c r="O54" s="19">
        <v>201.75</v>
      </c>
      <c r="P54" s="37">
        <f t="shared" si="3"/>
        <v>129268.98</v>
      </c>
    </row>
    <row r="55" spans="2:16" x14ac:dyDescent="0.25">
      <c r="B55" s="16">
        <v>731</v>
      </c>
      <c r="C55" s="20">
        <v>5</v>
      </c>
      <c r="D55" s="51" t="s">
        <v>175</v>
      </c>
      <c r="E55" s="17">
        <v>1049.3999999999999</v>
      </c>
      <c r="F55" s="61">
        <v>1</v>
      </c>
      <c r="G55" s="32">
        <v>228384.38</v>
      </c>
      <c r="H55" s="32">
        <v>7740.37</v>
      </c>
      <c r="I55" s="32">
        <v>24966.93</v>
      </c>
      <c r="J55" s="32">
        <v>0</v>
      </c>
      <c r="K55" s="32">
        <v>0</v>
      </c>
      <c r="L55" s="18">
        <v>7875.05</v>
      </c>
      <c r="M55" s="33">
        <f t="shared" si="1"/>
        <v>3.0162010524425752E-2</v>
      </c>
      <c r="N55" s="18">
        <f t="shared" si="2"/>
        <v>268966.73</v>
      </c>
      <c r="O55" s="19">
        <v>41367.85</v>
      </c>
      <c r="P55" s="37">
        <f t="shared" si="3"/>
        <v>227598.87999999998</v>
      </c>
    </row>
    <row r="56" spans="2:16" x14ac:dyDescent="0.25">
      <c r="B56" s="16">
        <v>732</v>
      </c>
      <c r="C56" s="20">
        <v>5</v>
      </c>
      <c r="D56" s="51" t="s">
        <v>176</v>
      </c>
      <c r="E56" s="17">
        <v>190.20939315714199</v>
      </c>
      <c r="F56" s="61">
        <v>1</v>
      </c>
      <c r="G56" s="32">
        <v>49976.1</v>
      </c>
      <c r="H56" s="32">
        <v>17319.18</v>
      </c>
      <c r="I56" s="32">
        <v>0</v>
      </c>
      <c r="J56" s="32">
        <v>1250</v>
      </c>
      <c r="K56" s="32">
        <v>0</v>
      </c>
      <c r="L56" s="18">
        <v>2081.36</v>
      </c>
      <c r="M56" s="33">
        <f t="shared" si="1"/>
        <v>3.0364745756381768E-2</v>
      </c>
      <c r="N56" s="18">
        <f t="shared" si="2"/>
        <v>70626.64</v>
      </c>
      <c r="O56" s="19">
        <v>0</v>
      </c>
      <c r="P56" s="37">
        <f t="shared" si="3"/>
        <v>70626.64</v>
      </c>
    </row>
    <row r="57" spans="2:16" x14ac:dyDescent="0.25">
      <c r="B57" s="16">
        <v>754</v>
      </c>
      <c r="C57" s="20">
        <v>5</v>
      </c>
      <c r="D57" s="51" t="s">
        <v>181</v>
      </c>
      <c r="E57" s="17">
        <v>100.39736101583898</v>
      </c>
      <c r="F57" s="61">
        <v>0</v>
      </c>
      <c r="G57" s="32">
        <v>33510.75</v>
      </c>
      <c r="H57" s="32">
        <v>0</v>
      </c>
      <c r="I57" s="32">
        <v>0</v>
      </c>
      <c r="J57" s="32">
        <v>475</v>
      </c>
      <c r="K57" s="32">
        <v>0</v>
      </c>
      <c r="L57" s="18">
        <v>1029.07</v>
      </c>
      <c r="M57" s="33">
        <f t="shared" si="1"/>
        <v>3.0279455359967043E-2</v>
      </c>
      <c r="N57" s="18">
        <f t="shared" si="2"/>
        <v>35014.82</v>
      </c>
      <c r="O57" s="19">
        <v>0</v>
      </c>
      <c r="P57" s="37">
        <f t="shared" si="3"/>
        <v>35014.82</v>
      </c>
    </row>
    <row r="58" spans="2:16" x14ac:dyDescent="0.25">
      <c r="B58" s="16">
        <v>885</v>
      </c>
      <c r="C58" s="20">
        <v>5</v>
      </c>
      <c r="D58" s="51" t="s">
        <v>222</v>
      </c>
      <c r="E58" s="17">
        <v>441.47999999999996</v>
      </c>
      <c r="F58" s="61">
        <v>0</v>
      </c>
      <c r="G58" s="32">
        <v>80851.7</v>
      </c>
      <c r="H58" s="32">
        <v>52170.1</v>
      </c>
      <c r="I58" s="32">
        <v>7355.28</v>
      </c>
      <c r="J58" s="32">
        <v>1489.3</v>
      </c>
      <c r="K58" s="32">
        <v>0</v>
      </c>
      <c r="L58" s="18">
        <v>4285.78</v>
      </c>
      <c r="M58" s="33">
        <f t="shared" si="1"/>
        <v>3.0209976458129124E-2</v>
      </c>
      <c r="N58" s="18">
        <f t="shared" si="2"/>
        <v>146152.15999999997</v>
      </c>
      <c r="O58" s="19">
        <v>0</v>
      </c>
      <c r="P58" s="37">
        <f t="shared" si="3"/>
        <v>146152.15999999997</v>
      </c>
    </row>
    <row r="59" spans="2:16" x14ac:dyDescent="0.25">
      <c r="B59" s="16">
        <v>909</v>
      </c>
      <c r="C59" s="20">
        <v>5</v>
      </c>
      <c r="D59" s="51" t="s">
        <v>231</v>
      </c>
      <c r="E59" s="17">
        <v>447.85999999999996</v>
      </c>
      <c r="F59" s="61">
        <v>0</v>
      </c>
      <c r="G59" s="32">
        <v>135453.88</v>
      </c>
      <c r="H59" s="32">
        <v>53237.09</v>
      </c>
      <c r="I59" s="32">
        <v>0</v>
      </c>
      <c r="J59" s="32">
        <v>5356.75</v>
      </c>
      <c r="K59" s="32">
        <v>0</v>
      </c>
      <c r="L59" s="18">
        <v>5990.3</v>
      </c>
      <c r="M59" s="33">
        <f t="shared" si="1"/>
        <v>3.0870241608610502E-2</v>
      </c>
      <c r="N59" s="18">
        <f t="shared" si="2"/>
        <v>200038.02</v>
      </c>
      <c r="O59" s="19">
        <v>620.13</v>
      </c>
      <c r="P59" s="37">
        <f t="shared" si="3"/>
        <v>199417.88999999998</v>
      </c>
    </row>
    <row r="60" spans="2:16" x14ac:dyDescent="0.25">
      <c r="B60" s="16">
        <v>923</v>
      </c>
      <c r="C60" s="20">
        <v>5</v>
      </c>
      <c r="D60" s="51" t="s">
        <v>235</v>
      </c>
      <c r="E60" s="17">
        <v>44.943349148505419</v>
      </c>
      <c r="F60" s="61">
        <v>0</v>
      </c>
      <c r="G60" s="32">
        <v>29360.59</v>
      </c>
      <c r="H60" s="32">
        <v>0</v>
      </c>
      <c r="I60" s="32">
        <v>0</v>
      </c>
      <c r="J60" s="32">
        <v>905.7</v>
      </c>
      <c r="K60" s="32">
        <v>0</v>
      </c>
      <c r="L60" s="18">
        <v>926.1</v>
      </c>
      <c r="M60" s="33">
        <f t="shared" si="1"/>
        <v>3.0598398416191743E-2</v>
      </c>
      <c r="N60" s="18">
        <f t="shared" si="2"/>
        <v>31192.39</v>
      </c>
      <c r="O60" s="19">
        <v>84</v>
      </c>
      <c r="P60" s="37">
        <f t="shared" si="3"/>
        <v>31108.39</v>
      </c>
    </row>
    <row r="61" spans="2:16" x14ac:dyDescent="0.25">
      <c r="B61" s="16">
        <v>394</v>
      </c>
      <c r="C61" s="20">
        <v>6</v>
      </c>
      <c r="D61" s="51" t="s">
        <v>102</v>
      </c>
      <c r="E61" s="17">
        <v>594.22</v>
      </c>
      <c r="F61" s="61">
        <v>0</v>
      </c>
      <c r="G61" s="32">
        <v>111214.08</v>
      </c>
      <c r="H61" s="32">
        <v>217860.89</v>
      </c>
      <c r="I61" s="32">
        <v>69142.05</v>
      </c>
      <c r="J61" s="32">
        <v>3329.73</v>
      </c>
      <c r="K61" s="32">
        <v>0</v>
      </c>
      <c r="L61" s="18">
        <v>19810.939999999999</v>
      </c>
      <c r="M61" s="33">
        <f t="shared" si="1"/>
        <v>4.9336571644522084E-2</v>
      </c>
      <c r="N61" s="18">
        <f t="shared" si="2"/>
        <v>421357.69</v>
      </c>
      <c r="O61" s="19">
        <v>25617.809999999998</v>
      </c>
      <c r="P61" s="37">
        <f t="shared" si="3"/>
        <v>395739.88</v>
      </c>
    </row>
    <row r="62" spans="2:16" x14ac:dyDescent="0.25">
      <c r="B62" s="16">
        <v>414</v>
      </c>
      <c r="C62" s="20">
        <v>6</v>
      </c>
      <c r="D62" s="51" t="s">
        <v>105</v>
      </c>
      <c r="E62" s="17">
        <v>165.57466674439706</v>
      </c>
      <c r="F62" s="59">
        <v>1</v>
      </c>
      <c r="G62" s="32">
        <v>204246.47</v>
      </c>
      <c r="H62" s="32">
        <v>0</v>
      </c>
      <c r="I62" s="32">
        <v>0</v>
      </c>
      <c r="J62" s="32">
        <v>9811.6200000000008</v>
      </c>
      <c r="K62" s="32">
        <v>1825.42</v>
      </c>
      <c r="L62" s="18">
        <v>6918.97</v>
      </c>
      <c r="M62" s="33">
        <f t="shared" si="1"/>
        <v>3.2049553020515556E-2</v>
      </c>
      <c r="N62" s="18">
        <f t="shared" si="2"/>
        <v>222802.48</v>
      </c>
      <c r="O62" s="19">
        <v>11641.15</v>
      </c>
      <c r="P62" s="37">
        <f t="shared" si="3"/>
        <v>211161.33000000002</v>
      </c>
    </row>
    <row r="63" spans="2:16" x14ac:dyDescent="0.25">
      <c r="B63" s="16">
        <v>426</v>
      </c>
      <c r="C63" s="20">
        <v>6</v>
      </c>
      <c r="D63" s="51" t="s">
        <v>108</v>
      </c>
      <c r="E63" s="17">
        <v>463.46518252947482</v>
      </c>
      <c r="F63" s="59">
        <v>0</v>
      </c>
      <c r="G63" s="32">
        <v>141463.35999999999</v>
      </c>
      <c r="H63" s="32">
        <v>0</v>
      </c>
      <c r="I63" s="32">
        <v>21981.64</v>
      </c>
      <c r="J63" s="32">
        <v>2500</v>
      </c>
      <c r="K63" s="32">
        <v>0</v>
      </c>
      <c r="L63" s="18">
        <v>5028.3500000000004</v>
      </c>
      <c r="M63" s="33">
        <f t="shared" si="1"/>
        <v>3.030130464913074E-2</v>
      </c>
      <c r="N63" s="18">
        <f t="shared" si="2"/>
        <v>170973.35</v>
      </c>
      <c r="O63" s="19">
        <v>420</v>
      </c>
      <c r="P63" s="37">
        <f t="shared" si="3"/>
        <v>170553.35</v>
      </c>
    </row>
    <row r="64" spans="2:16" x14ac:dyDescent="0.25">
      <c r="B64" s="16">
        <v>430</v>
      </c>
      <c r="C64" s="20">
        <v>6</v>
      </c>
      <c r="D64" s="51" t="s">
        <v>111</v>
      </c>
      <c r="E64" s="17">
        <v>2460.6196060451061</v>
      </c>
      <c r="F64" s="59">
        <v>1</v>
      </c>
      <c r="G64" s="32">
        <v>800286.82</v>
      </c>
      <c r="H64" s="32">
        <v>635606.56000000006</v>
      </c>
      <c r="I64" s="32">
        <v>204513.48</v>
      </c>
      <c r="J64" s="32">
        <v>12208.14</v>
      </c>
      <c r="K64" s="32">
        <v>25712.28</v>
      </c>
      <c r="L64" s="18">
        <v>70086.179999999993</v>
      </c>
      <c r="M64" s="33">
        <f t="shared" si="1"/>
        <v>4.1759542870565748E-2</v>
      </c>
      <c r="N64" s="18">
        <f t="shared" si="2"/>
        <v>1748413.4599999997</v>
      </c>
      <c r="O64" s="19">
        <v>480</v>
      </c>
      <c r="P64" s="37">
        <f t="shared" si="3"/>
        <v>1747933.4599999997</v>
      </c>
    </row>
    <row r="65" spans="2:16" x14ac:dyDescent="0.25">
      <c r="B65" s="16">
        <v>443</v>
      </c>
      <c r="C65" s="20">
        <v>6</v>
      </c>
      <c r="D65" s="51" t="s">
        <v>115</v>
      </c>
      <c r="E65" s="17">
        <v>15.06</v>
      </c>
      <c r="F65" s="61">
        <v>1</v>
      </c>
      <c r="G65" s="32">
        <v>15369.13</v>
      </c>
      <c r="H65" s="32">
        <v>0</v>
      </c>
      <c r="I65" s="32">
        <v>0</v>
      </c>
      <c r="J65" s="32">
        <v>0</v>
      </c>
      <c r="K65" s="32">
        <v>0</v>
      </c>
      <c r="L65" s="18">
        <v>461.07</v>
      </c>
      <c r="M65" s="33">
        <f t="shared" si="1"/>
        <v>2.9999746244582487E-2</v>
      </c>
      <c r="N65" s="18">
        <f t="shared" si="2"/>
        <v>15830.199999999999</v>
      </c>
      <c r="O65" s="19">
        <v>0</v>
      </c>
      <c r="P65" s="37">
        <f t="shared" si="3"/>
        <v>15830.199999999999</v>
      </c>
    </row>
    <row r="66" spans="2:16" x14ac:dyDescent="0.25">
      <c r="B66" s="16">
        <v>562</v>
      </c>
      <c r="C66" s="20">
        <v>6</v>
      </c>
      <c r="D66" s="51" t="s">
        <v>138</v>
      </c>
      <c r="E66" s="17">
        <v>81.472925896153384</v>
      </c>
      <c r="F66" s="59">
        <v>0</v>
      </c>
      <c r="G66" s="32">
        <v>39797.589999999997</v>
      </c>
      <c r="H66" s="32">
        <v>0</v>
      </c>
      <c r="I66" s="32">
        <v>6927.17</v>
      </c>
      <c r="J66" s="32">
        <v>702.15</v>
      </c>
      <c r="K66" s="32">
        <v>0</v>
      </c>
      <c r="L66" s="18">
        <v>1436.85</v>
      </c>
      <c r="M66" s="33">
        <f t="shared" si="1"/>
        <v>3.029609139621367E-2</v>
      </c>
      <c r="N66" s="18">
        <f t="shared" si="2"/>
        <v>48863.759999999995</v>
      </c>
      <c r="O66" s="19">
        <v>0</v>
      </c>
      <c r="P66" s="37">
        <f t="shared" si="3"/>
        <v>48863.759999999995</v>
      </c>
    </row>
    <row r="67" spans="2:16" x14ac:dyDescent="0.25">
      <c r="B67" s="16">
        <v>603</v>
      </c>
      <c r="C67" s="20">
        <v>6</v>
      </c>
      <c r="D67" s="51" t="s">
        <v>144</v>
      </c>
      <c r="E67" s="17">
        <v>97.242711867752604</v>
      </c>
      <c r="F67" s="59">
        <v>1</v>
      </c>
      <c r="G67" s="32">
        <v>79085.649999999994</v>
      </c>
      <c r="H67" s="32">
        <v>0</v>
      </c>
      <c r="I67" s="32">
        <v>0</v>
      </c>
      <c r="J67" s="32">
        <v>4813.54</v>
      </c>
      <c r="K67" s="32">
        <v>0</v>
      </c>
      <c r="L67" s="18">
        <v>2613.25</v>
      </c>
      <c r="M67" s="33">
        <f t="shared" si="1"/>
        <v>3.1147499755361172E-2</v>
      </c>
      <c r="N67" s="18">
        <f t="shared" si="2"/>
        <v>86512.439999999988</v>
      </c>
      <c r="O67" s="19">
        <v>0</v>
      </c>
      <c r="P67" s="37">
        <f t="shared" si="3"/>
        <v>86512.439999999988</v>
      </c>
    </row>
    <row r="68" spans="2:16" x14ac:dyDescent="0.25">
      <c r="B68" s="16">
        <v>618</v>
      </c>
      <c r="C68" s="20">
        <v>6</v>
      </c>
      <c r="D68" s="51" t="s">
        <v>152</v>
      </c>
      <c r="E68" s="17">
        <v>17.61132857645476</v>
      </c>
      <c r="F68" s="61">
        <v>1</v>
      </c>
      <c r="G68" s="32">
        <v>16785.12</v>
      </c>
      <c r="H68" s="32">
        <v>0</v>
      </c>
      <c r="I68" s="32">
        <v>0</v>
      </c>
      <c r="J68" s="32">
        <v>0</v>
      </c>
      <c r="K68" s="32">
        <v>0</v>
      </c>
      <c r="L68" s="18">
        <v>503.55</v>
      </c>
      <c r="M68" s="33">
        <f t="shared" si="1"/>
        <v>2.9999785524321546E-2</v>
      </c>
      <c r="N68" s="18">
        <f t="shared" si="2"/>
        <v>17288.669999999998</v>
      </c>
      <c r="O68" s="19">
        <v>16785.12</v>
      </c>
      <c r="P68" s="37">
        <f t="shared" si="3"/>
        <v>503.54999999999927</v>
      </c>
    </row>
    <row r="69" spans="2:16" x14ac:dyDescent="0.25">
      <c r="B69" s="16">
        <v>620</v>
      </c>
      <c r="C69" s="20">
        <v>6</v>
      </c>
      <c r="D69" s="51" t="s">
        <v>153</v>
      </c>
      <c r="E69" s="17">
        <v>235.76910512683102</v>
      </c>
      <c r="F69" s="59">
        <v>0</v>
      </c>
      <c r="G69" s="32">
        <v>110620.31</v>
      </c>
      <c r="H69" s="32">
        <v>0</v>
      </c>
      <c r="I69" s="32">
        <v>7200</v>
      </c>
      <c r="J69" s="32">
        <v>1439.65</v>
      </c>
      <c r="K69" s="32">
        <v>0</v>
      </c>
      <c r="L69" s="18">
        <v>3606.59</v>
      </c>
      <c r="M69" s="33">
        <f t="shared" si="1"/>
        <v>3.0241415475906586E-2</v>
      </c>
      <c r="N69" s="18">
        <f t="shared" si="2"/>
        <v>122866.54999999999</v>
      </c>
      <c r="O69" s="19">
        <v>0</v>
      </c>
      <c r="P69" s="37">
        <f t="shared" si="3"/>
        <v>122866.54999999999</v>
      </c>
    </row>
    <row r="70" spans="2:16" x14ac:dyDescent="0.25">
      <c r="B70" s="16">
        <v>622</v>
      </c>
      <c r="C70" s="20">
        <v>6</v>
      </c>
      <c r="D70" s="51" t="s">
        <v>154</v>
      </c>
      <c r="E70" s="17">
        <v>122.59818725735381</v>
      </c>
      <c r="F70" s="59">
        <v>0</v>
      </c>
      <c r="G70" s="32">
        <v>70479.17</v>
      </c>
      <c r="H70" s="32">
        <v>0</v>
      </c>
      <c r="I70" s="32">
        <v>10282.06</v>
      </c>
      <c r="J70" s="32">
        <v>140</v>
      </c>
      <c r="K70" s="32">
        <v>0</v>
      </c>
      <c r="L70" s="18">
        <v>2635.48</v>
      </c>
      <c r="M70" s="33">
        <f t="shared" ref="M70:M133" si="4">L70/(N70-L70)</f>
        <v>3.2576513360798101E-2</v>
      </c>
      <c r="N70" s="18">
        <f t="shared" ref="N70:N133" si="5">G70+H70+I70+J70+K70+L70</f>
        <v>83536.709999999992</v>
      </c>
      <c r="O70" s="19">
        <v>396</v>
      </c>
      <c r="P70" s="37">
        <f t="shared" ref="P70:P133" si="6">N70-O70</f>
        <v>83140.709999999992</v>
      </c>
    </row>
    <row r="71" spans="2:16" x14ac:dyDescent="0.25">
      <c r="B71" s="16">
        <v>623</v>
      </c>
      <c r="C71" s="20">
        <v>6</v>
      </c>
      <c r="D71" s="51" t="s">
        <v>155</v>
      </c>
      <c r="E71" s="17">
        <v>230.09002718232705</v>
      </c>
      <c r="F71" s="59">
        <v>0</v>
      </c>
      <c r="G71" s="32">
        <v>77486.64</v>
      </c>
      <c r="H71" s="32">
        <v>0</v>
      </c>
      <c r="I71" s="32">
        <v>0</v>
      </c>
      <c r="J71" s="32">
        <v>0</v>
      </c>
      <c r="K71" s="32">
        <v>0</v>
      </c>
      <c r="L71" s="18">
        <v>2324.6</v>
      </c>
      <c r="M71" s="33">
        <f t="shared" si="4"/>
        <v>3.0000010324360431E-2</v>
      </c>
      <c r="N71" s="18">
        <f t="shared" si="5"/>
        <v>79811.240000000005</v>
      </c>
      <c r="O71" s="19">
        <v>0</v>
      </c>
      <c r="P71" s="37">
        <f t="shared" si="6"/>
        <v>79811.240000000005</v>
      </c>
    </row>
    <row r="72" spans="2:16" x14ac:dyDescent="0.25">
      <c r="B72" s="16">
        <v>626</v>
      </c>
      <c r="C72" s="20">
        <v>6</v>
      </c>
      <c r="D72" s="51" t="s">
        <v>156</v>
      </c>
      <c r="E72" s="17">
        <v>21.510599845182803</v>
      </c>
      <c r="F72" s="61">
        <v>0</v>
      </c>
      <c r="G72" s="32">
        <v>14940.62</v>
      </c>
      <c r="H72" s="32">
        <v>0</v>
      </c>
      <c r="I72" s="32">
        <v>2438.16</v>
      </c>
      <c r="J72" s="32">
        <v>0</v>
      </c>
      <c r="K72" s="32">
        <v>0</v>
      </c>
      <c r="L72" s="18">
        <v>521.36</v>
      </c>
      <c r="M72" s="33">
        <f t="shared" si="4"/>
        <v>2.9999804359109216E-2</v>
      </c>
      <c r="N72" s="18">
        <f t="shared" si="5"/>
        <v>17900.14</v>
      </c>
      <c r="O72" s="19">
        <v>0</v>
      </c>
      <c r="P72" s="37">
        <f t="shared" si="6"/>
        <v>17900.14</v>
      </c>
    </row>
    <row r="73" spans="2:16" x14ac:dyDescent="0.25">
      <c r="B73" s="16">
        <v>627</v>
      </c>
      <c r="C73" s="20">
        <v>6</v>
      </c>
      <c r="D73" s="51" t="s">
        <v>157</v>
      </c>
      <c r="E73" s="17">
        <v>166.68530619268788</v>
      </c>
      <c r="F73" s="59">
        <v>0</v>
      </c>
      <c r="G73" s="32">
        <v>34084.559999999998</v>
      </c>
      <c r="H73" s="32">
        <v>0</v>
      </c>
      <c r="I73" s="32">
        <v>44576.4</v>
      </c>
      <c r="J73" s="32">
        <v>0</v>
      </c>
      <c r="K73" s="32">
        <v>0</v>
      </c>
      <c r="L73" s="18">
        <v>2359.83</v>
      </c>
      <c r="M73" s="33">
        <f t="shared" si="4"/>
        <v>3.0000015255343949E-2</v>
      </c>
      <c r="N73" s="18">
        <f t="shared" si="5"/>
        <v>81020.789999999994</v>
      </c>
      <c r="O73" s="19">
        <v>0</v>
      </c>
      <c r="P73" s="37">
        <f t="shared" si="6"/>
        <v>81020.789999999994</v>
      </c>
    </row>
    <row r="74" spans="2:16" x14ac:dyDescent="0.25">
      <c r="B74" s="16">
        <v>634</v>
      </c>
      <c r="C74" s="20">
        <v>6</v>
      </c>
      <c r="D74" s="51" t="s">
        <v>160</v>
      </c>
      <c r="E74" s="17">
        <v>627.63252780769471</v>
      </c>
      <c r="F74" s="61">
        <v>1</v>
      </c>
      <c r="G74" s="32">
        <v>312435.40999999997</v>
      </c>
      <c r="H74" s="32">
        <v>78548.039999999994</v>
      </c>
      <c r="I74" s="32">
        <v>220020.71</v>
      </c>
      <c r="J74" s="32">
        <v>9604.32</v>
      </c>
      <c r="K74" s="32">
        <v>10216.92</v>
      </c>
      <c r="L74" s="18">
        <v>21015.29</v>
      </c>
      <c r="M74" s="33">
        <f t="shared" si="4"/>
        <v>3.3313956603522946E-2</v>
      </c>
      <c r="N74" s="18">
        <f t="shared" si="5"/>
        <v>651840.68999999994</v>
      </c>
      <c r="O74" s="19">
        <v>0</v>
      </c>
      <c r="P74" s="37">
        <f t="shared" si="6"/>
        <v>651840.68999999994</v>
      </c>
    </row>
    <row r="75" spans="2:16" x14ac:dyDescent="0.25">
      <c r="B75" s="16">
        <v>636</v>
      </c>
      <c r="C75" s="20">
        <v>6</v>
      </c>
      <c r="D75" s="51" t="s">
        <v>162</v>
      </c>
      <c r="E75" s="17">
        <v>71.040896564249138</v>
      </c>
      <c r="F75" s="59">
        <v>0</v>
      </c>
      <c r="G75" s="32">
        <v>73343</v>
      </c>
      <c r="H75" s="32">
        <v>0</v>
      </c>
      <c r="I75" s="32">
        <v>0</v>
      </c>
      <c r="J75" s="32">
        <v>6726.33</v>
      </c>
      <c r="K75" s="32">
        <v>0</v>
      </c>
      <c r="L75" s="18">
        <v>2536.61</v>
      </c>
      <c r="M75" s="33">
        <f t="shared" si="4"/>
        <v>3.1680170172524239E-2</v>
      </c>
      <c r="N75" s="18">
        <f t="shared" si="5"/>
        <v>82605.94</v>
      </c>
      <c r="O75" s="19">
        <v>76356</v>
      </c>
      <c r="P75" s="37">
        <f t="shared" si="6"/>
        <v>6249.9400000000023</v>
      </c>
    </row>
    <row r="76" spans="2:16" x14ac:dyDescent="0.25">
      <c r="B76" s="16">
        <v>641</v>
      </c>
      <c r="C76" s="20">
        <v>6</v>
      </c>
      <c r="D76" s="51" t="s">
        <v>269</v>
      </c>
      <c r="E76" s="17">
        <v>7.6885978325592479</v>
      </c>
      <c r="F76" s="59">
        <v>0</v>
      </c>
      <c r="G76" s="32">
        <v>26680</v>
      </c>
      <c r="H76" s="32">
        <v>0</v>
      </c>
      <c r="I76" s="32">
        <v>0</v>
      </c>
      <c r="J76" s="32">
        <v>1343.62</v>
      </c>
      <c r="K76" s="32">
        <v>0</v>
      </c>
      <c r="L76" s="18">
        <v>927.58</v>
      </c>
      <c r="M76" s="33">
        <f t="shared" si="4"/>
        <v>3.309993498341756E-2</v>
      </c>
      <c r="N76" s="18">
        <f t="shared" si="5"/>
        <v>28951.200000000001</v>
      </c>
      <c r="O76" s="19">
        <v>0</v>
      </c>
      <c r="P76" s="37">
        <f t="shared" si="6"/>
        <v>28951.200000000001</v>
      </c>
    </row>
    <row r="77" spans="2:16" x14ac:dyDescent="0.25">
      <c r="B77" s="16">
        <v>694</v>
      </c>
      <c r="C77" s="20">
        <v>6</v>
      </c>
      <c r="D77" s="51" t="s">
        <v>166</v>
      </c>
      <c r="E77" s="17">
        <v>13.652301912467729</v>
      </c>
      <c r="F77" s="61">
        <v>1</v>
      </c>
      <c r="G77" s="32">
        <v>64931.78</v>
      </c>
      <c r="H77" s="32">
        <v>2002.92</v>
      </c>
      <c r="I77" s="32">
        <v>0</v>
      </c>
      <c r="J77" s="32">
        <v>17003.16</v>
      </c>
      <c r="K77" s="32">
        <v>1443.22</v>
      </c>
      <c r="L77" s="18">
        <v>4229</v>
      </c>
      <c r="M77" s="33">
        <f t="shared" si="4"/>
        <v>4.9530879674981855E-2</v>
      </c>
      <c r="N77" s="18">
        <f t="shared" si="5"/>
        <v>89610.08</v>
      </c>
      <c r="O77" s="19">
        <v>0</v>
      </c>
      <c r="P77" s="37">
        <f t="shared" si="6"/>
        <v>89610.08</v>
      </c>
    </row>
    <row r="78" spans="2:16" x14ac:dyDescent="0.25">
      <c r="B78" s="16">
        <v>706</v>
      </c>
      <c r="C78" s="20">
        <v>6</v>
      </c>
      <c r="D78" s="51" t="s">
        <v>168</v>
      </c>
      <c r="E78" s="17">
        <v>56.018113935987294</v>
      </c>
      <c r="F78" s="59">
        <v>1</v>
      </c>
      <c r="G78" s="32">
        <v>33877.440000000002</v>
      </c>
      <c r="H78" s="32">
        <v>21549.919999999998</v>
      </c>
      <c r="I78" s="32">
        <v>5380.19</v>
      </c>
      <c r="J78" s="32">
        <v>805</v>
      </c>
      <c r="K78" s="32">
        <v>0</v>
      </c>
      <c r="L78" s="18">
        <v>1864.48</v>
      </c>
      <c r="M78" s="33">
        <f t="shared" si="4"/>
        <v>3.0261367205220362E-2</v>
      </c>
      <c r="N78" s="18">
        <f t="shared" si="5"/>
        <v>63477.030000000006</v>
      </c>
      <c r="O78" s="19">
        <v>0</v>
      </c>
      <c r="P78" s="37">
        <f t="shared" si="6"/>
        <v>63477.030000000006</v>
      </c>
    </row>
    <row r="79" spans="2:16" x14ac:dyDescent="0.25">
      <c r="B79" s="16">
        <v>710</v>
      </c>
      <c r="C79" s="20">
        <v>6</v>
      </c>
      <c r="D79" s="51" t="s">
        <v>170</v>
      </c>
      <c r="E79" s="17">
        <v>69.210000000000008</v>
      </c>
      <c r="F79" s="61">
        <v>1</v>
      </c>
      <c r="G79" s="32">
        <v>23227</v>
      </c>
      <c r="H79" s="32">
        <v>19164</v>
      </c>
      <c r="I79" s="32">
        <v>23227</v>
      </c>
      <c r="J79" s="32">
        <v>500</v>
      </c>
      <c r="K79" s="32">
        <v>0</v>
      </c>
      <c r="L79" s="18">
        <v>1993.54</v>
      </c>
      <c r="M79" s="33">
        <f t="shared" si="4"/>
        <v>3.0151244744245138E-2</v>
      </c>
      <c r="N79" s="18">
        <f t="shared" si="5"/>
        <v>68111.539999999994</v>
      </c>
      <c r="O79" s="19">
        <v>0</v>
      </c>
      <c r="P79" s="37">
        <f t="shared" si="6"/>
        <v>68111.539999999994</v>
      </c>
    </row>
    <row r="80" spans="2:16" x14ac:dyDescent="0.25">
      <c r="B80" s="16">
        <v>743</v>
      </c>
      <c r="C80" s="20">
        <v>6</v>
      </c>
      <c r="D80" s="51" t="s">
        <v>178</v>
      </c>
      <c r="E80" s="17">
        <v>71.128633854585487</v>
      </c>
      <c r="F80" s="61">
        <v>1</v>
      </c>
      <c r="G80" s="32">
        <v>102955.62</v>
      </c>
      <c r="H80" s="32">
        <v>30220.73</v>
      </c>
      <c r="I80" s="32">
        <v>0</v>
      </c>
      <c r="J80" s="32">
        <v>0</v>
      </c>
      <c r="K80" s="32">
        <v>565.98</v>
      </c>
      <c r="L80" s="18">
        <v>4089.27</v>
      </c>
      <c r="M80" s="33">
        <f t="shared" si="4"/>
        <v>3.0575734698206614E-2</v>
      </c>
      <c r="N80" s="18">
        <f t="shared" si="5"/>
        <v>137831.6</v>
      </c>
      <c r="O80" s="19">
        <v>0</v>
      </c>
      <c r="P80" s="37">
        <f t="shared" si="6"/>
        <v>137831.6</v>
      </c>
    </row>
    <row r="81" spans="2:16" x14ac:dyDescent="0.25">
      <c r="B81" s="16">
        <v>747</v>
      </c>
      <c r="C81" s="20">
        <v>6</v>
      </c>
      <c r="D81" s="51" t="s">
        <v>179</v>
      </c>
      <c r="E81" s="17">
        <v>38</v>
      </c>
      <c r="F81" s="61">
        <v>1</v>
      </c>
      <c r="G81" s="32">
        <v>51410.03</v>
      </c>
      <c r="H81" s="32">
        <v>0</v>
      </c>
      <c r="I81" s="32">
        <v>13512.4</v>
      </c>
      <c r="J81" s="32">
        <v>198.22</v>
      </c>
      <c r="K81" s="32">
        <v>29.53</v>
      </c>
      <c r="L81" s="18">
        <v>2032.63</v>
      </c>
      <c r="M81" s="33">
        <f t="shared" si="4"/>
        <v>3.1199146341575727E-2</v>
      </c>
      <c r="N81" s="18">
        <f t="shared" si="5"/>
        <v>67182.81</v>
      </c>
      <c r="O81" s="19">
        <v>0</v>
      </c>
      <c r="P81" s="37">
        <f t="shared" si="6"/>
        <v>67182.81</v>
      </c>
    </row>
    <row r="82" spans="2:16" x14ac:dyDescent="0.25">
      <c r="B82" s="16">
        <v>758</v>
      </c>
      <c r="C82" s="20">
        <v>6</v>
      </c>
      <c r="D82" s="51" t="s">
        <v>183</v>
      </c>
      <c r="E82" s="17">
        <v>242.43754918347622</v>
      </c>
      <c r="F82" s="61">
        <v>1</v>
      </c>
      <c r="G82" s="32">
        <v>172073.52</v>
      </c>
      <c r="H82" s="32">
        <v>37847.370000000003</v>
      </c>
      <c r="I82" s="32">
        <v>83852.920000000013</v>
      </c>
      <c r="J82" s="32">
        <v>34982.31</v>
      </c>
      <c r="K82" s="32">
        <v>0</v>
      </c>
      <c r="L82" s="18">
        <v>11563.3</v>
      </c>
      <c r="M82" s="33">
        <f t="shared" si="4"/>
        <v>3.5172881344383795E-2</v>
      </c>
      <c r="N82" s="18">
        <f t="shared" si="5"/>
        <v>340319.42</v>
      </c>
      <c r="O82" s="19">
        <v>142.1</v>
      </c>
      <c r="P82" s="37">
        <f t="shared" si="6"/>
        <v>340177.32</v>
      </c>
    </row>
    <row r="83" spans="2:16" x14ac:dyDescent="0.25">
      <c r="B83" s="16">
        <v>765</v>
      </c>
      <c r="C83" s="20">
        <v>6</v>
      </c>
      <c r="D83" s="51" t="s">
        <v>186</v>
      </c>
      <c r="E83" s="17">
        <v>86.906400000000005</v>
      </c>
      <c r="F83" s="61">
        <v>1</v>
      </c>
      <c r="G83" s="32">
        <v>71325.100000000006</v>
      </c>
      <c r="H83" s="32">
        <v>0</v>
      </c>
      <c r="I83" s="32">
        <v>10170</v>
      </c>
      <c r="J83" s="32">
        <v>0</v>
      </c>
      <c r="K83" s="32">
        <v>0</v>
      </c>
      <c r="L83" s="18">
        <v>2444.85</v>
      </c>
      <c r="M83" s="33">
        <f t="shared" si="4"/>
        <v>2.9999963187970807E-2</v>
      </c>
      <c r="N83" s="18">
        <f t="shared" si="5"/>
        <v>83939.950000000012</v>
      </c>
      <c r="O83" s="19">
        <v>0</v>
      </c>
      <c r="P83" s="37">
        <f t="shared" si="6"/>
        <v>83939.950000000012</v>
      </c>
    </row>
    <row r="84" spans="2:16" x14ac:dyDescent="0.25">
      <c r="B84" s="16">
        <v>770</v>
      </c>
      <c r="C84" s="20">
        <v>6</v>
      </c>
      <c r="D84" s="51" t="s">
        <v>187</v>
      </c>
      <c r="E84" s="17">
        <v>26.529705367571449</v>
      </c>
      <c r="F84" s="61">
        <v>1</v>
      </c>
      <c r="G84" s="32">
        <v>11729.54</v>
      </c>
      <c r="H84" s="32">
        <v>0</v>
      </c>
      <c r="I84" s="32">
        <v>17687.370000000003</v>
      </c>
      <c r="J84" s="32">
        <v>500</v>
      </c>
      <c r="K84" s="32">
        <v>0</v>
      </c>
      <c r="L84" s="18">
        <v>922.88</v>
      </c>
      <c r="M84" s="33">
        <f t="shared" si="4"/>
        <v>3.0848105636578107E-2</v>
      </c>
      <c r="N84" s="18">
        <f t="shared" si="5"/>
        <v>30839.790000000005</v>
      </c>
      <c r="O84" s="19">
        <v>0</v>
      </c>
      <c r="P84" s="37">
        <f t="shared" si="6"/>
        <v>30839.790000000005</v>
      </c>
    </row>
    <row r="85" spans="2:16" x14ac:dyDescent="0.25">
      <c r="B85" s="16">
        <v>774</v>
      </c>
      <c r="C85" s="20">
        <v>6</v>
      </c>
      <c r="D85" s="51" t="s">
        <v>189</v>
      </c>
      <c r="E85" s="17">
        <v>357.53110369632333</v>
      </c>
      <c r="F85" s="61">
        <v>1</v>
      </c>
      <c r="G85" s="32">
        <v>79775.239999999991</v>
      </c>
      <c r="H85" s="32">
        <v>41879.94</v>
      </c>
      <c r="I85" s="32">
        <v>157360.08000000002</v>
      </c>
      <c r="J85" s="32">
        <v>7.88</v>
      </c>
      <c r="K85" s="32">
        <v>2280.37</v>
      </c>
      <c r="L85" s="18">
        <v>9871.39</v>
      </c>
      <c r="M85" s="33">
        <f t="shared" si="4"/>
        <v>3.5091599105890998E-2</v>
      </c>
      <c r="N85" s="18">
        <f t="shared" si="5"/>
        <v>291174.90000000002</v>
      </c>
      <c r="O85" s="19">
        <v>0</v>
      </c>
      <c r="P85" s="37">
        <f t="shared" si="6"/>
        <v>291174.90000000002</v>
      </c>
    </row>
    <row r="86" spans="2:16" x14ac:dyDescent="0.25">
      <c r="B86" s="16">
        <v>794</v>
      </c>
      <c r="C86" s="20">
        <v>6</v>
      </c>
      <c r="D86" s="51" t="s">
        <v>193</v>
      </c>
      <c r="E86" s="17">
        <v>19.658346730975349</v>
      </c>
      <c r="F86" s="61">
        <v>0</v>
      </c>
      <c r="G86" s="32">
        <v>12728.88</v>
      </c>
      <c r="H86" s="32">
        <v>0</v>
      </c>
      <c r="I86" s="32">
        <v>27894.54</v>
      </c>
      <c r="J86" s="32">
        <v>1073.21</v>
      </c>
      <c r="K86" s="32">
        <v>272.02</v>
      </c>
      <c r="L86" s="18">
        <v>2098.4299999999998</v>
      </c>
      <c r="M86" s="33">
        <f t="shared" si="4"/>
        <v>4.9999940431727015E-2</v>
      </c>
      <c r="N86" s="18">
        <f t="shared" si="5"/>
        <v>44067.079999999994</v>
      </c>
      <c r="O86" s="19">
        <v>0</v>
      </c>
      <c r="P86" s="37">
        <f t="shared" si="6"/>
        <v>44067.079999999994</v>
      </c>
    </row>
    <row r="87" spans="2:16" x14ac:dyDescent="0.25">
      <c r="B87" s="16">
        <v>806</v>
      </c>
      <c r="C87" s="20">
        <v>6</v>
      </c>
      <c r="D87" s="51" t="s">
        <v>198</v>
      </c>
      <c r="E87" s="17">
        <v>28</v>
      </c>
      <c r="F87" s="61">
        <v>1</v>
      </c>
      <c r="G87" s="32">
        <v>38429.39</v>
      </c>
      <c r="H87" s="32">
        <v>0</v>
      </c>
      <c r="I87" s="32">
        <v>0</v>
      </c>
      <c r="J87" s="32">
        <v>40</v>
      </c>
      <c r="K87" s="32">
        <v>0</v>
      </c>
      <c r="L87" s="18">
        <v>1154.8800000000001</v>
      </c>
      <c r="M87" s="33">
        <f t="shared" si="4"/>
        <v>3.0020751563775774E-2</v>
      </c>
      <c r="N87" s="18">
        <f t="shared" si="5"/>
        <v>39624.269999999997</v>
      </c>
      <c r="O87" s="19">
        <v>0</v>
      </c>
      <c r="P87" s="37">
        <f t="shared" si="6"/>
        <v>39624.269999999997</v>
      </c>
    </row>
    <row r="88" spans="2:16" x14ac:dyDescent="0.25">
      <c r="B88" s="16">
        <v>809</v>
      </c>
      <c r="C88" s="20">
        <v>6</v>
      </c>
      <c r="D88" s="51" t="s">
        <v>199</v>
      </c>
      <c r="E88" s="17">
        <v>348.46479174516446</v>
      </c>
      <c r="F88" s="59">
        <v>1</v>
      </c>
      <c r="G88" s="32">
        <v>363501.58</v>
      </c>
      <c r="H88" s="32">
        <v>76367.22</v>
      </c>
      <c r="I88" s="32">
        <v>21487.69</v>
      </c>
      <c r="J88" s="32">
        <v>0</v>
      </c>
      <c r="K88" s="32">
        <v>12432.36</v>
      </c>
      <c r="L88" s="18">
        <v>21732.34</v>
      </c>
      <c r="M88" s="33">
        <f t="shared" si="4"/>
        <v>4.5869251671920935E-2</v>
      </c>
      <c r="N88" s="18">
        <f t="shared" si="5"/>
        <v>495521.19000000006</v>
      </c>
      <c r="O88" s="19">
        <v>0</v>
      </c>
      <c r="P88" s="37">
        <f t="shared" si="6"/>
        <v>495521.19000000006</v>
      </c>
    </row>
    <row r="89" spans="2:16" x14ac:dyDescent="0.25">
      <c r="B89" s="16">
        <v>811</v>
      </c>
      <c r="C89" s="20">
        <v>6</v>
      </c>
      <c r="D89" s="51" t="s">
        <v>201</v>
      </c>
      <c r="E89" s="17">
        <v>586.72493379030573</v>
      </c>
      <c r="F89" s="61">
        <v>1</v>
      </c>
      <c r="G89" s="32">
        <v>197609.36</v>
      </c>
      <c r="H89" s="32">
        <v>65882.81</v>
      </c>
      <c r="I89" s="32">
        <v>219238.25</v>
      </c>
      <c r="J89" s="32">
        <v>5380.9500000000007</v>
      </c>
      <c r="K89" s="32">
        <v>16965.560000000001</v>
      </c>
      <c r="L89" s="18">
        <v>23936.19</v>
      </c>
      <c r="M89" s="33">
        <f t="shared" si="4"/>
        <v>4.7391176627291212E-2</v>
      </c>
      <c r="N89" s="18">
        <f t="shared" si="5"/>
        <v>529013.12</v>
      </c>
      <c r="O89" s="19">
        <v>7228.6</v>
      </c>
      <c r="P89" s="37">
        <f t="shared" si="6"/>
        <v>521784.52</v>
      </c>
    </row>
    <row r="90" spans="2:16" x14ac:dyDescent="0.25">
      <c r="B90" s="16">
        <v>824</v>
      </c>
      <c r="C90" s="20">
        <v>6</v>
      </c>
      <c r="D90" s="51" t="s">
        <v>204</v>
      </c>
      <c r="E90" s="17">
        <v>33.61</v>
      </c>
      <c r="F90" s="59">
        <v>1</v>
      </c>
      <c r="G90" s="32">
        <v>53573.62</v>
      </c>
      <c r="H90" s="32">
        <v>0</v>
      </c>
      <c r="I90" s="32">
        <v>8500</v>
      </c>
      <c r="J90" s="32">
        <v>0</v>
      </c>
      <c r="K90" s="32">
        <v>0</v>
      </c>
      <c r="L90" s="18">
        <v>2032.21</v>
      </c>
      <c r="M90" s="33">
        <f t="shared" si="4"/>
        <v>3.2738706071919116E-2</v>
      </c>
      <c r="N90" s="18">
        <f t="shared" si="5"/>
        <v>64105.83</v>
      </c>
      <c r="O90" s="19">
        <v>0</v>
      </c>
      <c r="P90" s="37">
        <f t="shared" si="6"/>
        <v>64105.83</v>
      </c>
    </row>
    <row r="91" spans="2:16" x14ac:dyDescent="0.25">
      <c r="B91" s="16">
        <v>826</v>
      </c>
      <c r="C91" s="20">
        <v>6</v>
      </c>
      <c r="D91" s="51" t="s">
        <v>205</v>
      </c>
      <c r="E91" s="17">
        <v>39.180399999999999</v>
      </c>
      <c r="F91" s="61">
        <v>1</v>
      </c>
      <c r="G91" s="32">
        <v>31262.87</v>
      </c>
      <c r="H91" s="32">
        <v>0</v>
      </c>
      <c r="I91" s="32">
        <v>3976.88</v>
      </c>
      <c r="J91" s="32">
        <v>30</v>
      </c>
      <c r="K91" s="32">
        <v>0</v>
      </c>
      <c r="L91" s="18">
        <v>1058.69</v>
      </c>
      <c r="M91" s="33">
        <f t="shared" si="4"/>
        <v>3.0016940862920775E-2</v>
      </c>
      <c r="N91" s="18">
        <f t="shared" si="5"/>
        <v>36328.44</v>
      </c>
      <c r="O91" s="19">
        <v>0</v>
      </c>
      <c r="P91" s="37">
        <f t="shared" si="6"/>
        <v>36328.44</v>
      </c>
    </row>
    <row r="92" spans="2:16" x14ac:dyDescent="0.25">
      <c r="B92" s="16">
        <v>840</v>
      </c>
      <c r="C92" s="20">
        <v>6</v>
      </c>
      <c r="D92" s="51" t="s">
        <v>210</v>
      </c>
      <c r="E92" s="17">
        <v>138.55202775991427</v>
      </c>
      <c r="F92" s="61">
        <v>0</v>
      </c>
      <c r="G92" s="32">
        <v>108342.45</v>
      </c>
      <c r="H92" s="32">
        <v>0</v>
      </c>
      <c r="I92" s="32">
        <v>0</v>
      </c>
      <c r="J92" s="32">
        <v>3493.63</v>
      </c>
      <c r="K92" s="32">
        <v>0</v>
      </c>
      <c r="L92" s="18">
        <v>3424.96</v>
      </c>
      <c r="M92" s="33">
        <f t="shared" si="4"/>
        <v>3.0624821613919228E-2</v>
      </c>
      <c r="N92" s="18">
        <f t="shared" si="5"/>
        <v>115261.04000000001</v>
      </c>
      <c r="O92" s="19">
        <v>0</v>
      </c>
      <c r="P92" s="37">
        <f t="shared" si="6"/>
        <v>115261.04000000001</v>
      </c>
    </row>
    <row r="93" spans="2:16" x14ac:dyDescent="0.25">
      <c r="B93" s="16">
        <v>843</v>
      </c>
      <c r="C93" s="20">
        <v>6</v>
      </c>
      <c r="D93" s="51" t="s">
        <v>211</v>
      </c>
      <c r="E93" s="17">
        <v>24.72</v>
      </c>
      <c r="F93" s="61">
        <v>1</v>
      </c>
      <c r="G93" s="32">
        <v>31702.78</v>
      </c>
      <c r="H93" s="32">
        <v>0</v>
      </c>
      <c r="I93" s="32">
        <v>0</v>
      </c>
      <c r="J93" s="32">
        <v>0</v>
      </c>
      <c r="K93" s="32">
        <v>0</v>
      </c>
      <c r="L93" s="18">
        <v>951.08</v>
      </c>
      <c r="M93" s="33">
        <f t="shared" si="4"/>
        <v>2.9999892753884677E-2</v>
      </c>
      <c r="N93" s="18">
        <f t="shared" si="5"/>
        <v>32653.86</v>
      </c>
      <c r="O93" s="19">
        <v>0</v>
      </c>
      <c r="P93" s="37">
        <f t="shared" si="6"/>
        <v>32653.86</v>
      </c>
    </row>
    <row r="94" spans="2:16" x14ac:dyDescent="0.25">
      <c r="B94" s="16">
        <v>846</v>
      </c>
      <c r="C94" s="20">
        <v>6</v>
      </c>
      <c r="D94" s="51" t="s">
        <v>213</v>
      </c>
      <c r="E94" s="17">
        <v>24.695999999999998</v>
      </c>
      <c r="F94" s="61">
        <v>1</v>
      </c>
      <c r="G94" s="32">
        <v>34402.9</v>
      </c>
      <c r="H94" s="32">
        <v>0</v>
      </c>
      <c r="I94" s="32">
        <v>0</v>
      </c>
      <c r="J94" s="32">
        <v>0</v>
      </c>
      <c r="K94" s="32">
        <v>0</v>
      </c>
      <c r="L94" s="18">
        <v>1032.0899999999999</v>
      </c>
      <c r="M94" s="33">
        <f t="shared" si="4"/>
        <v>3.0000087201950996E-2</v>
      </c>
      <c r="N94" s="18">
        <f t="shared" si="5"/>
        <v>35434.99</v>
      </c>
      <c r="O94" s="19">
        <v>0</v>
      </c>
      <c r="P94" s="37">
        <f t="shared" si="6"/>
        <v>35434.99</v>
      </c>
    </row>
    <row r="95" spans="2:16" x14ac:dyDescent="0.25">
      <c r="B95" s="16">
        <v>888</v>
      </c>
      <c r="C95" s="20">
        <v>6</v>
      </c>
      <c r="D95" s="51" t="s">
        <v>223</v>
      </c>
      <c r="E95" s="17">
        <v>103.64754100869358</v>
      </c>
      <c r="F95" s="59">
        <v>0</v>
      </c>
      <c r="G95" s="32">
        <v>46811.64</v>
      </c>
      <c r="H95" s="32">
        <v>0</v>
      </c>
      <c r="I95" s="32">
        <v>1054.8599999999999</v>
      </c>
      <c r="J95" s="32">
        <v>0</v>
      </c>
      <c r="K95" s="32">
        <v>0</v>
      </c>
      <c r="L95" s="18">
        <v>1436</v>
      </c>
      <c r="M95" s="33">
        <f t="shared" si="4"/>
        <v>3.0000104457188221E-2</v>
      </c>
      <c r="N95" s="18">
        <f t="shared" si="5"/>
        <v>49302.5</v>
      </c>
      <c r="O95" s="19">
        <v>0</v>
      </c>
      <c r="P95" s="37">
        <f t="shared" si="6"/>
        <v>49302.5</v>
      </c>
    </row>
    <row r="96" spans="2:16" x14ac:dyDescent="0.25">
      <c r="B96" s="16">
        <v>889</v>
      </c>
      <c r="C96" s="20">
        <v>6</v>
      </c>
      <c r="D96" s="51" t="s">
        <v>224</v>
      </c>
      <c r="E96" s="17">
        <v>36.258728414910088</v>
      </c>
      <c r="F96" s="61">
        <v>0</v>
      </c>
      <c r="G96" s="32">
        <v>46359</v>
      </c>
      <c r="H96" s="32">
        <v>4664</v>
      </c>
      <c r="I96" s="32">
        <v>0</v>
      </c>
      <c r="J96" s="32">
        <v>262</v>
      </c>
      <c r="K96" s="32">
        <v>0</v>
      </c>
      <c r="L96" s="18">
        <v>1543.79</v>
      </c>
      <c r="M96" s="33">
        <f t="shared" si="4"/>
        <v>3.0102174124987814E-2</v>
      </c>
      <c r="N96" s="18">
        <f t="shared" si="5"/>
        <v>52828.79</v>
      </c>
      <c r="O96" s="19">
        <v>0</v>
      </c>
      <c r="P96" s="37">
        <f t="shared" si="6"/>
        <v>52828.79</v>
      </c>
    </row>
    <row r="97" spans="2:16" x14ac:dyDescent="0.25">
      <c r="B97" s="16">
        <v>891</v>
      </c>
      <c r="C97" s="20">
        <v>6</v>
      </c>
      <c r="D97" s="51" t="s">
        <v>225</v>
      </c>
      <c r="E97" s="17">
        <v>291.1434394945195</v>
      </c>
      <c r="F97" s="61">
        <v>1</v>
      </c>
      <c r="G97" s="32">
        <v>96897.2</v>
      </c>
      <c r="H97" s="32">
        <v>0</v>
      </c>
      <c r="I97" s="32">
        <v>0</v>
      </c>
      <c r="J97" s="32">
        <v>1339.55</v>
      </c>
      <c r="K97" s="32">
        <v>0</v>
      </c>
      <c r="L97" s="18">
        <v>2973.89</v>
      </c>
      <c r="M97" s="33">
        <f t="shared" si="4"/>
        <v>3.0272683084487221E-2</v>
      </c>
      <c r="N97" s="18">
        <f t="shared" si="5"/>
        <v>101210.64</v>
      </c>
      <c r="O97" s="19">
        <v>0</v>
      </c>
      <c r="P97" s="37">
        <f t="shared" si="6"/>
        <v>101210.64</v>
      </c>
    </row>
    <row r="98" spans="2:16" x14ac:dyDescent="0.25">
      <c r="B98" s="16">
        <v>897</v>
      </c>
      <c r="C98" s="20">
        <v>6</v>
      </c>
      <c r="D98" s="51" t="s">
        <v>226</v>
      </c>
      <c r="E98" s="17">
        <v>72.361426854937321</v>
      </c>
      <c r="F98" s="59">
        <v>1</v>
      </c>
      <c r="G98" s="32">
        <v>73965.490000000005</v>
      </c>
      <c r="H98" s="32">
        <v>12785.87</v>
      </c>
      <c r="I98" s="32">
        <v>206836.95</v>
      </c>
      <c r="J98" s="32">
        <v>1198.21</v>
      </c>
      <c r="K98" s="32">
        <v>3337.9</v>
      </c>
      <c r="L98" s="18">
        <v>13402.35</v>
      </c>
      <c r="M98" s="33">
        <f t="shared" si="4"/>
        <v>4.4955559158823682E-2</v>
      </c>
      <c r="N98" s="18">
        <f t="shared" si="5"/>
        <v>311526.77</v>
      </c>
      <c r="O98" s="19">
        <v>84</v>
      </c>
      <c r="P98" s="37">
        <f t="shared" si="6"/>
        <v>311442.77</v>
      </c>
    </row>
    <row r="99" spans="2:16" x14ac:dyDescent="0.25">
      <c r="B99" s="16">
        <v>904</v>
      </c>
      <c r="C99" s="20">
        <v>6</v>
      </c>
      <c r="D99" s="51" t="s">
        <v>227</v>
      </c>
      <c r="E99" s="17">
        <v>23.64144748103287</v>
      </c>
      <c r="F99" s="59">
        <v>1</v>
      </c>
      <c r="G99" s="32">
        <v>12389.34</v>
      </c>
      <c r="H99" s="32">
        <v>0</v>
      </c>
      <c r="I99" s="32">
        <v>0</v>
      </c>
      <c r="J99" s="32">
        <v>1291.4299999999998</v>
      </c>
      <c r="K99" s="32">
        <v>0</v>
      </c>
      <c r="L99" s="18">
        <v>436.25</v>
      </c>
      <c r="M99" s="33">
        <f t="shared" si="4"/>
        <v>3.1887825027392465E-2</v>
      </c>
      <c r="N99" s="18">
        <f t="shared" si="5"/>
        <v>14117.02</v>
      </c>
      <c r="O99" s="19">
        <v>0</v>
      </c>
      <c r="P99" s="37">
        <f t="shared" si="6"/>
        <v>14117.02</v>
      </c>
    </row>
    <row r="100" spans="2:16" x14ac:dyDescent="0.25">
      <c r="B100" s="16">
        <v>906</v>
      </c>
      <c r="C100" s="20">
        <v>6</v>
      </c>
      <c r="D100" s="51" t="s">
        <v>229</v>
      </c>
      <c r="E100" s="17">
        <v>251.9</v>
      </c>
      <c r="F100" s="61">
        <v>1</v>
      </c>
      <c r="G100" s="32">
        <v>176720.98</v>
      </c>
      <c r="H100" s="32">
        <v>0</v>
      </c>
      <c r="I100" s="32">
        <v>0</v>
      </c>
      <c r="J100" s="32">
        <v>1641.71</v>
      </c>
      <c r="K100" s="32">
        <v>0</v>
      </c>
      <c r="L100" s="18">
        <v>5383.71</v>
      </c>
      <c r="M100" s="33">
        <f t="shared" si="4"/>
        <v>3.0184059233464129E-2</v>
      </c>
      <c r="N100" s="18">
        <f t="shared" si="5"/>
        <v>183746.4</v>
      </c>
      <c r="O100" s="19">
        <v>58.4</v>
      </c>
      <c r="P100" s="37">
        <f t="shared" si="6"/>
        <v>183688</v>
      </c>
    </row>
    <row r="101" spans="2:16" x14ac:dyDescent="0.25">
      <c r="B101" s="16">
        <v>917</v>
      </c>
      <c r="C101" s="20">
        <v>6</v>
      </c>
      <c r="D101" s="51" t="s">
        <v>232</v>
      </c>
      <c r="E101" s="17">
        <v>188.10307825939799</v>
      </c>
      <c r="F101" s="61">
        <v>1</v>
      </c>
      <c r="G101" s="32">
        <v>53179.18</v>
      </c>
      <c r="H101" s="32">
        <v>0</v>
      </c>
      <c r="I101" s="32">
        <v>0</v>
      </c>
      <c r="J101" s="32">
        <v>4215.9799999999996</v>
      </c>
      <c r="K101" s="32">
        <v>0</v>
      </c>
      <c r="L101" s="18">
        <v>1806.17</v>
      </c>
      <c r="M101" s="33">
        <f t="shared" si="4"/>
        <v>3.1469029792756044E-2</v>
      </c>
      <c r="N101" s="18">
        <f t="shared" si="5"/>
        <v>59201.33</v>
      </c>
      <c r="O101" s="19">
        <v>0</v>
      </c>
      <c r="P101" s="37">
        <f t="shared" si="6"/>
        <v>59201.33</v>
      </c>
    </row>
    <row r="102" spans="2:16" x14ac:dyDescent="0.25">
      <c r="B102" s="16">
        <v>957</v>
      </c>
      <c r="C102" s="20">
        <v>6</v>
      </c>
      <c r="D102" s="51" t="s">
        <v>241</v>
      </c>
      <c r="E102" s="17">
        <v>101.14874671311182</v>
      </c>
      <c r="F102" s="61">
        <v>0</v>
      </c>
      <c r="G102" s="32">
        <v>37708.31</v>
      </c>
      <c r="H102" s="32">
        <v>0</v>
      </c>
      <c r="I102" s="32">
        <v>0</v>
      </c>
      <c r="J102" s="32">
        <v>1298.74</v>
      </c>
      <c r="K102" s="32">
        <v>0</v>
      </c>
      <c r="L102" s="18">
        <v>1196.19</v>
      </c>
      <c r="M102" s="33">
        <f t="shared" si="4"/>
        <v>3.0665994993212771E-2</v>
      </c>
      <c r="N102" s="18">
        <f t="shared" si="5"/>
        <v>40203.24</v>
      </c>
      <c r="O102" s="19">
        <v>0</v>
      </c>
      <c r="P102" s="37">
        <f t="shared" si="6"/>
        <v>40203.24</v>
      </c>
    </row>
    <row r="103" spans="2:16" x14ac:dyDescent="0.25">
      <c r="B103" s="16">
        <v>959</v>
      </c>
      <c r="C103" s="20">
        <v>6</v>
      </c>
      <c r="D103" s="51" t="s">
        <v>243</v>
      </c>
      <c r="E103" s="17">
        <v>330.53645925433352</v>
      </c>
      <c r="F103" s="59">
        <v>1</v>
      </c>
      <c r="G103" s="32">
        <v>79540.850000000006</v>
      </c>
      <c r="H103" s="32">
        <v>38197.449999999997</v>
      </c>
      <c r="I103" s="32">
        <v>0</v>
      </c>
      <c r="J103" s="32">
        <v>1719.21</v>
      </c>
      <c r="K103" s="32">
        <v>0</v>
      </c>
      <c r="L103" s="18">
        <v>3618.11</v>
      </c>
      <c r="M103" s="33">
        <f t="shared" si="4"/>
        <v>3.0287840421251037E-2</v>
      </c>
      <c r="N103" s="18">
        <f t="shared" si="5"/>
        <v>123075.62000000001</v>
      </c>
      <c r="O103" s="19">
        <v>0</v>
      </c>
      <c r="P103" s="37">
        <f t="shared" si="6"/>
        <v>123075.62000000001</v>
      </c>
    </row>
    <row r="104" spans="2:16" x14ac:dyDescent="0.25">
      <c r="B104" s="16">
        <v>969</v>
      </c>
      <c r="C104" s="20">
        <v>6</v>
      </c>
      <c r="D104" s="51" t="s">
        <v>245</v>
      </c>
      <c r="E104" s="17">
        <v>20.253027862922973</v>
      </c>
      <c r="F104" s="59">
        <v>1</v>
      </c>
      <c r="G104" s="32">
        <v>31666.38</v>
      </c>
      <c r="H104" s="32">
        <v>0</v>
      </c>
      <c r="I104" s="32">
        <v>39494.75</v>
      </c>
      <c r="J104" s="32">
        <v>5550</v>
      </c>
      <c r="K104" s="32">
        <v>7066.61</v>
      </c>
      <c r="L104" s="18">
        <v>3960.89</v>
      </c>
      <c r="M104" s="33">
        <f t="shared" si="4"/>
        <v>4.7278549170698562E-2</v>
      </c>
      <c r="N104" s="18">
        <f t="shared" si="5"/>
        <v>87738.63</v>
      </c>
      <c r="O104" s="19">
        <v>0</v>
      </c>
      <c r="P104" s="37">
        <f t="shared" si="6"/>
        <v>87738.63</v>
      </c>
    </row>
    <row r="105" spans="2:16" x14ac:dyDescent="0.25">
      <c r="B105" s="16">
        <v>970</v>
      </c>
      <c r="C105" s="20">
        <v>6</v>
      </c>
      <c r="D105" s="51" t="s">
        <v>246</v>
      </c>
      <c r="E105" s="17">
        <v>155.95183681022218</v>
      </c>
      <c r="F105" s="59">
        <v>1</v>
      </c>
      <c r="G105" s="32">
        <v>71767.08</v>
      </c>
      <c r="H105" s="32">
        <v>0</v>
      </c>
      <c r="I105" s="32">
        <v>0</v>
      </c>
      <c r="J105" s="32">
        <v>0</v>
      </c>
      <c r="K105" s="32">
        <v>0</v>
      </c>
      <c r="L105" s="18">
        <v>2153.0100000000002</v>
      </c>
      <c r="M105" s="33">
        <f t="shared" si="4"/>
        <v>2.9999966558483363E-2</v>
      </c>
      <c r="N105" s="18">
        <f t="shared" si="5"/>
        <v>73920.09</v>
      </c>
      <c r="O105" s="19">
        <v>161.72</v>
      </c>
      <c r="P105" s="37">
        <f t="shared" si="6"/>
        <v>73758.37</v>
      </c>
    </row>
    <row r="106" spans="2:16" x14ac:dyDescent="0.25">
      <c r="B106" s="16">
        <v>978</v>
      </c>
      <c r="C106" s="20">
        <v>6</v>
      </c>
      <c r="D106" s="51" t="s">
        <v>253</v>
      </c>
      <c r="E106" s="17">
        <v>25.008086578565759</v>
      </c>
      <c r="F106" s="61">
        <v>1</v>
      </c>
      <c r="G106" s="32">
        <v>24120.99</v>
      </c>
      <c r="H106" s="32">
        <v>0</v>
      </c>
      <c r="I106" s="32">
        <v>0</v>
      </c>
      <c r="J106" s="32">
        <v>2083.34</v>
      </c>
      <c r="K106" s="32">
        <v>512.35</v>
      </c>
      <c r="L106" s="18">
        <v>1335.83</v>
      </c>
      <c r="M106" s="33">
        <f t="shared" si="4"/>
        <v>4.9999850280798362E-2</v>
      </c>
      <c r="N106" s="18">
        <f t="shared" si="5"/>
        <v>28052.510000000002</v>
      </c>
      <c r="O106" s="19">
        <v>0</v>
      </c>
      <c r="P106" s="37">
        <f t="shared" si="6"/>
        <v>28052.510000000002</v>
      </c>
    </row>
    <row r="107" spans="2:16" x14ac:dyDescent="0.25">
      <c r="B107" s="16">
        <v>986</v>
      </c>
      <c r="C107" s="20">
        <v>6</v>
      </c>
      <c r="D107" s="51" t="s">
        <v>258</v>
      </c>
      <c r="E107" s="17">
        <v>7.8194298879459128</v>
      </c>
      <c r="F107" s="61">
        <v>1</v>
      </c>
      <c r="G107" s="32">
        <v>41717.769999999997</v>
      </c>
      <c r="H107" s="32">
        <v>0</v>
      </c>
      <c r="I107" s="32">
        <v>0</v>
      </c>
      <c r="J107" s="32">
        <v>565</v>
      </c>
      <c r="K107" s="32">
        <v>0</v>
      </c>
      <c r="L107" s="18">
        <v>1279.78</v>
      </c>
      <c r="M107" s="33">
        <f t="shared" si="4"/>
        <v>3.0267175021882437E-2</v>
      </c>
      <c r="N107" s="18">
        <f t="shared" si="5"/>
        <v>43562.549999999996</v>
      </c>
      <c r="O107" s="19">
        <v>0</v>
      </c>
      <c r="P107" s="37">
        <f t="shared" si="6"/>
        <v>43562.549999999996</v>
      </c>
    </row>
    <row r="108" spans="2:16" x14ac:dyDescent="0.25">
      <c r="B108" s="16">
        <v>988</v>
      </c>
      <c r="C108" s="20">
        <v>6</v>
      </c>
      <c r="D108" s="51" t="s">
        <v>260</v>
      </c>
      <c r="E108" s="17">
        <v>133.20495744908894</v>
      </c>
      <c r="F108" s="59">
        <v>0</v>
      </c>
      <c r="G108" s="32">
        <v>93283.93</v>
      </c>
      <c r="H108" s="32">
        <v>7480.8</v>
      </c>
      <c r="I108" s="32">
        <v>0</v>
      </c>
      <c r="J108" s="32">
        <v>19491.61</v>
      </c>
      <c r="K108" s="32">
        <v>6270.8</v>
      </c>
      <c r="L108" s="18">
        <v>6176.74</v>
      </c>
      <c r="M108" s="33">
        <f t="shared" si="4"/>
        <v>4.8817510614718708E-2</v>
      </c>
      <c r="N108" s="18">
        <f t="shared" si="5"/>
        <v>132703.88</v>
      </c>
      <c r="O108" s="19">
        <v>91</v>
      </c>
      <c r="P108" s="37">
        <f t="shared" si="6"/>
        <v>132612.88</v>
      </c>
    </row>
    <row r="109" spans="2:16" x14ac:dyDescent="0.25">
      <c r="B109" s="16">
        <v>989</v>
      </c>
      <c r="C109" s="20">
        <v>6</v>
      </c>
      <c r="D109" s="51" t="s">
        <v>261</v>
      </c>
      <c r="E109" s="17">
        <v>326.70423415609696</v>
      </c>
      <c r="F109" s="61">
        <v>1</v>
      </c>
      <c r="G109" s="32">
        <v>160743.69</v>
      </c>
      <c r="H109" s="32">
        <v>81227.77</v>
      </c>
      <c r="I109" s="32">
        <v>32358.36</v>
      </c>
      <c r="J109" s="32">
        <v>8329.48</v>
      </c>
      <c r="K109" s="32">
        <v>5943.94</v>
      </c>
      <c r="L109" s="18">
        <v>12283.63</v>
      </c>
      <c r="M109" s="33">
        <f t="shared" si="4"/>
        <v>4.2562342681946329E-2</v>
      </c>
      <c r="N109" s="18">
        <f t="shared" si="5"/>
        <v>300886.87</v>
      </c>
      <c r="O109" s="19">
        <v>37627.469999999994</v>
      </c>
      <c r="P109" s="37">
        <f t="shared" si="6"/>
        <v>263259.40000000002</v>
      </c>
    </row>
    <row r="110" spans="2:16" x14ac:dyDescent="0.25">
      <c r="B110" s="16">
        <v>39</v>
      </c>
      <c r="C110" s="20">
        <v>7</v>
      </c>
      <c r="D110" s="51" t="s">
        <v>27</v>
      </c>
      <c r="E110" s="17">
        <v>314.39</v>
      </c>
      <c r="F110" s="61">
        <v>1</v>
      </c>
      <c r="G110" s="32">
        <v>72407.710000000006</v>
      </c>
      <c r="H110" s="32">
        <v>0</v>
      </c>
      <c r="I110" s="32">
        <v>51741.34</v>
      </c>
      <c r="J110" s="32">
        <v>842.82</v>
      </c>
      <c r="K110" s="32">
        <v>2227.34</v>
      </c>
      <c r="L110" s="18">
        <v>4762.22</v>
      </c>
      <c r="M110" s="33">
        <f t="shared" si="4"/>
        <v>3.7433183243316799E-2</v>
      </c>
      <c r="N110" s="18">
        <f t="shared" si="5"/>
        <v>131981.43</v>
      </c>
      <c r="O110" s="19">
        <v>1501.53</v>
      </c>
      <c r="P110" s="37">
        <f t="shared" si="6"/>
        <v>130479.9</v>
      </c>
    </row>
    <row r="111" spans="2:16" x14ac:dyDescent="0.25">
      <c r="B111" s="16">
        <v>59</v>
      </c>
      <c r="C111" s="20">
        <v>7</v>
      </c>
      <c r="D111" s="51" t="s">
        <v>33</v>
      </c>
      <c r="E111" s="17">
        <v>199.24752698257859</v>
      </c>
      <c r="F111" s="61">
        <v>1</v>
      </c>
      <c r="G111" s="32">
        <v>127416.56</v>
      </c>
      <c r="H111" s="32">
        <v>0</v>
      </c>
      <c r="I111" s="32">
        <v>31884.91</v>
      </c>
      <c r="J111" s="32">
        <v>10767.45</v>
      </c>
      <c r="K111" s="32">
        <v>347.45</v>
      </c>
      <c r="L111" s="18">
        <v>5972.49</v>
      </c>
      <c r="M111" s="33">
        <f t="shared" si="4"/>
        <v>3.5046457097988877E-2</v>
      </c>
      <c r="N111" s="18">
        <f t="shared" si="5"/>
        <v>176388.86000000002</v>
      </c>
      <c r="O111" s="19">
        <v>0</v>
      </c>
      <c r="P111" s="37">
        <f t="shared" si="6"/>
        <v>176388.86000000002</v>
      </c>
    </row>
    <row r="112" spans="2:16" x14ac:dyDescent="0.25">
      <c r="B112" s="16">
        <v>100</v>
      </c>
      <c r="C112" s="20">
        <v>7</v>
      </c>
      <c r="D112" s="51" t="s">
        <v>39</v>
      </c>
      <c r="E112" s="17">
        <v>28.459906979550897</v>
      </c>
      <c r="F112" s="61">
        <v>1</v>
      </c>
      <c r="G112" s="32">
        <v>0</v>
      </c>
      <c r="H112" s="32">
        <v>0</v>
      </c>
      <c r="I112" s="32">
        <v>30153</v>
      </c>
      <c r="J112" s="32">
        <v>0</v>
      </c>
      <c r="K112" s="32">
        <v>0</v>
      </c>
      <c r="L112" s="18">
        <v>904.59</v>
      </c>
      <c r="M112" s="33">
        <f t="shared" si="4"/>
        <v>3.0000000000000002E-2</v>
      </c>
      <c r="N112" s="18">
        <f t="shared" si="5"/>
        <v>31057.59</v>
      </c>
      <c r="O112" s="19">
        <v>0</v>
      </c>
      <c r="P112" s="37">
        <f t="shared" si="6"/>
        <v>31057.59</v>
      </c>
    </row>
    <row r="113" spans="2:16" x14ac:dyDescent="0.25">
      <c r="B113" s="16">
        <v>128</v>
      </c>
      <c r="C113" s="20">
        <v>7</v>
      </c>
      <c r="D113" s="51" t="s">
        <v>42</v>
      </c>
      <c r="E113" s="17">
        <v>124.30075709261769</v>
      </c>
      <c r="F113" s="61">
        <v>1</v>
      </c>
      <c r="G113" s="32">
        <v>44271.6</v>
      </c>
      <c r="H113" s="32">
        <v>0</v>
      </c>
      <c r="I113" s="32">
        <v>46222.57</v>
      </c>
      <c r="J113" s="32">
        <v>256.2</v>
      </c>
      <c r="K113" s="32">
        <v>0</v>
      </c>
      <c r="L113" s="18">
        <v>3457.26</v>
      </c>
      <c r="M113" s="33">
        <f t="shared" si="4"/>
        <v>3.8096373601562178E-2</v>
      </c>
      <c r="N113" s="18">
        <f t="shared" si="5"/>
        <v>94207.62999999999</v>
      </c>
      <c r="O113" s="19">
        <v>265.42</v>
      </c>
      <c r="P113" s="37">
        <f t="shared" si="6"/>
        <v>93942.209999999992</v>
      </c>
    </row>
    <row r="114" spans="2:16" x14ac:dyDescent="0.25">
      <c r="B114" s="16">
        <v>152</v>
      </c>
      <c r="C114" s="20">
        <v>7</v>
      </c>
      <c r="D114" s="51" t="s">
        <v>44</v>
      </c>
      <c r="E114" s="17">
        <v>416.02</v>
      </c>
      <c r="F114" s="61">
        <v>1</v>
      </c>
      <c r="G114" s="32">
        <v>140083.07</v>
      </c>
      <c r="H114" s="32">
        <v>0</v>
      </c>
      <c r="I114" s="32">
        <v>40938.869999999995</v>
      </c>
      <c r="J114" s="32">
        <v>13856.82</v>
      </c>
      <c r="K114" s="32">
        <v>0</v>
      </c>
      <c r="L114" s="18">
        <v>6513.83</v>
      </c>
      <c r="M114" s="33">
        <f t="shared" si="4"/>
        <v>3.3425038213502588E-2</v>
      </c>
      <c r="N114" s="18">
        <f t="shared" si="5"/>
        <v>201392.59</v>
      </c>
      <c r="O114" s="19">
        <v>0</v>
      </c>
      <c r="P114" s="37">
        <f t="shared" si="6"/>
        <v>201392.59</v>
      </c>
    </row>
    <row r="115" spans="2:16" x14ac:dyDescent="0.25">
      <c r="B115" s="16">
        <v>162</v>
      </c>
      <c r="C115" s="20">
        <v>7</v>
      </c>
      <c r="D115" s="51" t="s">
        <v>47</v>
      </c>
      <c r="E115" s="17">
        <v>817.57999999999993</v>
      </c>
      <c r="F115" s="61">
        <v>0</v>
      </c>
      <c r="G115" s="32">
        <v>349179.16</v>
      </c>
      <c r="H115" s="32">
        <v>0</v>
      </c>
      <c r="I115" s="32">
        <v>40635.270000000004</v>
      </c>
      <c r="J115" s="32">
        <v>5085</v>
      </c>
      <c r="K115" s="32">
        <v>32.880000000000003</v>
      </c>
      <c r="L115" s="18">
        <v>12044.15</v>
      </c>
      <c r="M115" s="33">
        <f t="shared" si="4"/>
        <v>3.0496745125765983E-2</v>
      </c>
      <c r="N115" s="18">
        <f t="shared" si="5"/>
        <v>406976.46</v>
      </c>
      <c r="O115" s="19">
        <v>20849.919999999998</v>
      </c>
      <c r="P115" s="37">
        <f t="shared" si="6"/>
        <v>386126.54000000004</v>
      </c>
    </row>
    <row r="116" spans="2:16" x14ac:dyDescent="0.25">
      <c r="B116" s="16">
        <v>166</v>
      </c>
      <c r="C116" s="20">
        <v>7</v>
      </c>
      <c r="D116" s="51" t="s">
        <v>48</v>
      </c>
      <c r="E116" s="17">
        <v>812.39060000000006</v>
      </c>
      <c r="F116" s="61">
        <v>0</v>
      </c>
      <c r="G116" s="32">
        <v>333708.08</v>
      </c>
      <c r="H116" s="32">
        <v>102285.06</v>
      </c>
      <c r="I116" s="32">
        <v>13597.19</v>
      </c>
      <c r="J116" s="32">
        <v>5130.97</v>
      </c>
      <c r="K116" s="32">
        <v>0</v>
      </c>
      <c r="L116" s="18">
        <v>14016.2</v>
      </c>
      <c r="M116" s="33">
        <f t="shared" si="4"/>
        <v>3.08237155374072E-2</v>
      </c>
      <c r="N116" s="18">
        <f t="shared" si="5"/>
        <v>468737.5</v>
      </c>
      <c r="O116" s="19">
        <v>69372.91</v>
      </c>
      <c r="P116" s="37">
        <f t="shared" si="6"/>
        <v>399364.58999999997</v>
      </c>
    </row>
    <row r="117" spans="2:16" x14ac:dyDescent="0.25">
      <c r="B117" s="16">
        <v>192</v>
      </c>
      <c r="C117" s="20">
        <v>7</v>
      </c>
      <c r="D117" s="51" t="s">
        <v>56</v>
      </c>
      <c r="E117" s="17">
        <v>176.93</v>
      </c>
      <c r="F117" s="61">
        <v>0</v>
      </c>
      <c r="G117" s="32">
        <v>56248.19</v>
      </c>
      <c r="H117" s="32">
        <v>22271.26</v>
      </c>
      <c r="I117" s="32">
        <v>48033.52</v>
      </c>
      <c r="J117" s="32">
        <v>545.91</v>
      </c>
      <c r="K117" s="32">
        <v>0</v>
      </c>
      <c r="L117" s="18">
        <v>4784.5600000000004</v>
      </c>
      <c r="M117" s="33">
        <f t="shared" si="4"/>
        <v>3.7644391516274578E-2</v>
      </c>
      <c r="N117" s="18">
        <f t="shared" si="5"/>
        <v>131883.44</v>
      </c>
      <c r="O117" s="19">
        <v>15209.029999999999</v>
      </c>
      <c r="P117" s="37">
        <f t="shared" si="6"/>
        <v>116674.41</v>
      </c>
    </row>
    <row r="118" spans="2:16" x14ac:dyDescent="0.25">
      <c r="B118" s="16">
        <v>205</v>
      </c>
      <c r="C118" s="20">
        <v>7</v>
      </c>
      <c r="D118" s="51" t="s">
        <v>58</v>
      </c>
      <c r="E118" s="17">
        <v>569.83868095153036</v>
      </c>
      <c r="F118" s="61">
        <v>0</v>
      </c>
      <c r="G118" s="32">
        <v>218996.21</v>
      </c>
      <c r="H118" s="32">
        <v>126796.69</v>
      </c>
      <c r="I118" s="32">
        <v>33158</v>
      </c>
      <c r="J118" s="32">
        <v>4113.26</v>
      </c>
      <c r="K118" s="32">
        <v>5055.16</v>
      </c>
      <c r="L118" s="18">
        <v>16870.03</v>
      </c>
      <c r="M118" s="33">
        <f t="shared" si="4"/>
        <v>4.3466091819392039E-2</v>
      </c>
      <c r="N118" s="18">
        <f t="shared" si="5"/>
        <v>404989.35</v>
      </c>
      <c r="O118" s="19">
        <v>12086.56</v>
      </c>
      <c r="P118" s="37">
        <f t="shared" si="6"/>
        <v>392902.79</v>
      </c>
    </row>
    <row r="119" spans="2:16" x14ac:dyDescent="0.25">
      <c r="B119" s="16">
        <v>212</v>
      </c>
      <c r="C119" s="20">
        <v>7</v>
      </c>
      <c r="D119" s="51" t="s">
        <v>59</v>
      </c>
      <c r="E119" s="17">
        <v>406.1665486930608</v>
      </c>
      <c r="F119" s="61">
        <v>1</v>
      </c>
      <c r="G119" s="32">
        <v>241249.35</v>
      </c>
      <c r="H119" s="32">
        <v>0</v>
      </c>
      <c r="I119" s="32">
        <v>0</v>
      </c>
      <c r="J119" s="32">
        <v>4177.8</v>
      </c>
      <c r="K119" s="32">
        <v>0</v>
      </c>
      <c r="L119" s="18">
        <v>7446.37</v>
      </c>
      <c r="M119" s="33">
        <f t="shared" si="4"/>
        <v>3.0340449294220303E-2</v>
      </c>
      <c r="N119" s="18">
        <f t="shared" si="5"/>
        <v>252873.52</v>
      </c>
      <c r="O119" s="19">
        <v>851</v>
      </c>
      <c r="P119" s="37">
        <f t="shared" si="6"/>
        <v>252022.52</v>
      </c>
    </row>
    <row r="120" spans="2:16" x14ac:dyDescent="0.25">
      <c r="B120" s="16">
        <v>216</v>
      </c>
      <c r="C120" s="20">
        <v>7</v>
      </c>
      <c r="D120" s="51" t="s">
        <v>61</v>
      </c>
      <c r="E120" s="17">
        <v>734.36593752530666</v>
      </c>
      <c r="F120" s="61">
        <v>0</v>
      </c>
      <c r="G120" s="32">
        <v>304162.14</v>
      </c>
      <c r="H120" s="32">
        <v>0</v>
      </c>
      <c r="I120" s="32">
        <v>0</v>
      </c>
      <c r="J120" s="32">
        <v>9072.52</v>
      </c>
      <c r="K120" s="32">
        <v>0</v>
      </c>
      <c r="L120" s="18">
        <v>9578.49</v>
      </c>
      <c r="M120" s="33">
        <f t="shared" si="4"/>
        <v>3.0579278806502443E-2</v>
      </c>
      <c r="N120" s="18">
        <f t="shared" si="5"/>
        <v>322813.15000000002</v>
      </c>
      <c r="O120" s="19">
        <v>665</v>
      </c>
      <c r="P120" s="37">
        <f t="shared" si="6"/>
        <v>322148.15000000002</v>
      </c>
    </row>
    <row r="121" spans="2:16" x14ac:dyDescent="0.25">
      <c r="B121" s="16">
        <v>218</v>
      </c>
      <c r="C121" s="20">
        <v>7</v>
      </c>
      <c r="D121" s="51" t="s">
        <v>62</v>
      </c>
      <c r="E121" s="17">
        <v>234.26633373228532</v>
      </c>
      <c r="F121" s="59">
        <v>0</v>
      </c>
      <c r="G121" s="32">
        <v>67514.38</v>
      </c>
      <c r="H121" s="32">
        <v>0</v>
      </c>
      <c r="I121" s="32">
        <v>124673.13</v>
      </c>
      <c r="J121" s="32">
        <v>2301.86</v>
      </c>
      <c r="K121" s="32">
        <v>0</v>
      </c>
      <c r="L121" s="18">
        <v>7918.02</v>
      </c>
      <c r="M121" s="33">
        <f t="shared" si="4"/>
        <v>4.0711839418267441E-2</v>
      </c>
      <c r="N121" s="18">
        <f t="shared" si="5"/>
        <v>202407.38999999998</v>
      </c>
      <c r="O121" s="19">
        <v>240</v>
      </c>
      <c r="P121" s="37">
        <f t="shared" si="6"/>
        <v>202167.38999999998</v>
      </c>
    </row>
    <row r="122" spans="2:16" x14ac:dyDescent="0.25">
      <c r="B122" s="16">
        <v>229</v>
      </c>
      <c r="C122" s="20">
        <v>7</v>
      </c>
      <c r="D122" s="51" t="s">
        <v>65</v>
      </c>
      <c r="E122" s="17">
        <v>828.46</v>
      </c>
      <c r="F122" s="59">
        <v>0</v>
      </c>
      <c r="G122" s="32">
        <v>412632.16</v>
      </c>
      <c r="H122" s="32">
        <v>92343</v>
      </c>
      <c r="I122" s="32">
        <v>0</v>
      </c>
      <c r="J122" s="32">
        <v>0</v>
      </c>
      <c r="K122" s="32">
        <v>0</v>
      </c>
      <c r="L122" s="18">
        <v>15149.25</v>
      </c>
      <c r="M122" s="33">
        <f t="shared" si="4"/>
        <v>2.9999990494581952E-2</v>
      </c>
      <c r="N122" s="18">
        <f t="shared" si="5"/>
        <v>520124.41</v>
      </c>
      <c r="O122" s="19">
        <v>81188.479999999996</v>
      </c>
      <c r="P122" s="37">
        <f t="shared" si="6"/>
        <v>438935.93</v>
      </c>
    </row>
    <row r="123" spans="2:16" x14ac:dyDescent="0.25">
      <c r="B123" s="16">
        <v>236</v>
      </c>
      <c r="C123" s="20">
        <v>7</v>
      </c>
      <c r="D123" s="51" t="s">
        <v>69</v>
      </c>
      <c r="E123" s="17">
        <v>1063.22</v>
      </c>
      <c r="F123" s="59">
        <v>0</v>
      </c>
      <c r="G123" s="32">
        <v>410635.92</v>
      </c>
      <c r="H123" s="32">
        <v>141343.92000000001</v>
      </c>
      <c r="I123" s="32">
        <v>66405.42</v>
      </c>
      <c r="J123" s="32">
        <v>2373.71</v>
      </c>
      <c r="K123" s="32">
        <v>539.21</v>
      </c>
      <c r="L123" s="18">
        <v>19711.38</v>
      </c>
      <c r="M123" s="33">
        <f t="shared" si="4"/>
        <v>3.1726119011003709E-2</v>
      </c>
      <c r="N123" s="18">
        <f t="shared" si="5"/>
        <v>641009.55999999994</v>
      </c>
      <c r="O123" s="19">
        <v>131330.90000000002</v>
      </c>
      <c r="P123" s="37">
        <f t="shared" si="6"/>
        <v>509678.65999999992</v>
      </c>
    </row>
    <row r="124" spans="2:16" x14ac:dyDescent="0.25">
      <c r="B124" s="16">
        <v>238</v>
      </c>
      <c r="C124" s="20">
        <v>7</v>
      </c>
      <c r="D124" s="51" t="s">
        <v>70</v>
      </c>
      <c r="E124" s="17">
        <v>59.944851964987492</v>
      </c>
      <c r="F124" s="61">
        <v>0</v>
      </c>
      <c r="G124" s="32">
        <v>22770.899999999998</v>
      </c>
      <c r="H124" s="32">
        <v>0</v>
      </c>
      <c r="I124" s="32">
        <v>11966.92</v>
      </c>
      <c r="J124" s="32">
        <v>36</v>
      </c>
      <c r="K124" s="32">
        <v>0</v>
      </c>
      <c r="L124" s="18">
        <v>1092.54</v>
      </c>
      <c r="M124" s="33">
        <f t="shared" si="4"/>
        <v>3.1418463660305367E-2</v>
      </c>
      <c r="N124" s="18">
        <f t="shared" si="5"/>
        <v>35866.36</v>
      </c>
      <c r="O124" s="19">
        <v>24</v>
      </c>
      <c r="P124" s="37">
        <f t="shared" si="6"/>
        <v>35842.36</v>
      </c>
    </row>
    <row r="125" spans="2:16" x14ac:dyDescent="0.25">
      <c r="B125" s="16">
        <v>239</v>
      </c>
      <c r="C125" s="20">
        <v>7</v>
      </c>
      <c r="D125" s="51" t="s">
        <v>71</v>
      </c>
      <c r="E125" s="17">
        <v>2925.25</v>
      </c>
      <c r="F125" s="61">
        <v>0</v>
      </c>
      <c r="G125" s="32">
        <v>874925.62</v>
      </c>
      <c r="H125" s="32">
        <v>759663.44</v>
      </c>
      <c r="I125" s="32">
        <v>36569.730000000003</v>
      </c>
      <c r="J125" s="32">
        <v>47889.68</v>
      </c>
      <c r="K125" s="32">
        <v>33800.839999999997</v>
      </c>
      <c r="L125" s="18">
        <v>70143.95</v>
      </c>
      <c r="M125" s="33">
        <f t="shared" si="4"/>
        <v>4.0017102211712653E-2</v>
      </c>
      <c r="N125" s="18">
        <f t="shared" si="5"/>
        <v>1822993.26</v>
      </c>
      <c r="O125" s="19">
        <v>204609.35</v>
      </c>
      <c r="P125" s="37">
        <f t="shared" si="6"/>
        <v>1618383.91</v>
      </c>
    </row>
    <row r="126" spans="2:16" x14ac:dyDescent="0.25">
      <c r="B126" s="16">
        <v>249</v>
      </c>
      <c r="C126" s="20">
        <v>7</v>
      </c>
      <c r="D126" s="51" t="s">
        <v>73</v>
      </c>
      <c r="E126" s="17">
        <v>1034.1301694779929</v>
      </c>
      <c r="F126" s="61">
        <v>1</v>
      </c>
      <c r="G126" s="32">
        <v>537757.36</v>
      </c>
      <c r="H126" s="32">
        <v>98625.55</v>
      </c>
      <c r="I126" s="32">
        <v>0</v>
      </c>
      <c r="J126" s="32">
        <v>3005.21</v>
      </c>
      <c r="K126" s="32">
        <v>10221.19</v>
      </c>
      <c r="L126" s="18">
        <v>29977.48</v>
      </c>
      <c r="M126" s="33">
        <f t="shared" si="4"/>
        <v>4.6146937149038093E-2</v>
      </c>
      <c r="N126" s="18">
        <f t="shared" si="5"/>
        <v>679586.78999999992</v>
      </c>
      <c r="O126" s="19">
        <v>0</v>
      </c>
      <c r="P126" s="37">
        <f t="shared" si="6"/>
        <v>679586.78999999992</v>
      </c>
    </row>
    <row r="127" spans="2:16" x14ac:dyDescent="0.25">
      <c r="B127" s="16">
        <v>271</v>
      </c>
      <c r="C127" s="20">
        <v>7</v>
      </c>
      <c r="D127" s="51" t="s">
        <v>75</v>
      </c>
      <c r="E127" s="17">
        <v>759.30399999999997</v>
      </c>
      <c r="F127" s="61">
        <v>0</v>
      </c>
      <c r="G127" s="32">
        <v>196889.09</v>
      </c>
      <c r="H127" s="32">
        <v>554372.68999999994</v>
      </c>
      <c r="I127" s="32">
        <v>0</v>
      </c>
      <c r="J127" s="32">
        <v>20419.13</v>
      </c>
      <c r="K127" s="32">
        <v>19094.3</v>
      </c>
      <c r="L127" s="18">
        <v>35634.83</v>
      </c>
      <c r="M127" s="33">
        <f t="shared" si="4"/>
        <v>4.5063160237408056E-2</v>
      </c>
      <c r="N127" s="18">
        <f t="shared" si="5"/>
        <v>826410.03999999992</v>
      </c>
      <c r="O127" s="19">
        <v>100875.81000000001</v>
      </c>
      <c r="P127" s="37">
        <f t="shared" si="6"/>
        <v>725534.22999999986</v>
      </c>
    </row>
    <row r="128" spans="2:16" x14ac:dyDescent="0.25">
      <c r="B128" s="16">
        <v>275</v>
      </c>
      <c r="C128" s="20">
        <v>7</v>
      </c>
      <c r="D128" s="51" t="s">
        <v>77</v>
      </c>
      <c r="E128" s="17">
        <v>690.47</v>
      </c>
      <c r="F128" s="61">
        <v>1</v>
      </c>
      <c r="G128" s="32">
        <v>259853.96</v>
      </c>
      <c r="H128" s="32">
        <v>129380.36</v>
      </c>
      <c r="I128" s="32">
        <v>0</v>
      </c>
      <c r="J128" s="32">
        <v>3289.22</v>
      </c>
      <c r="K128" s="32">
        <v>0</v>
      </c>
      <c r="L128" s="18">
        <v>11987.98</v>
      </c>
      <c r="M128" s="33">
        <f t="shared" si="4"/>
        <v>3.0540792534378958E-2</v>
      </c>
      <c r="N128" s="18">
        <f t="shared" si="5"/>
        <v>404511.51999999996</v>
      </c>
      <c r="O128" s="19">
        <v>70724.679999999993</v>
      </c>
      <c r="P128" s="37">
        <f t="shared" si="6"/>
        <v>333786.83999999997</v>
      </c>
    </row>
    <row r="129" spans="2:16" x14ac:dyDescent="0.25">
      <c r="B129" s="16">
        <v>282</v>
      </c>
      <c r="C129" s="20">
        <v>7</v>
      </c>
      <c r="D129" s="51" t="s">
        <v>80</v>
      </c>
      <c r="E129" s="17">
        <v>110.63436611728881</v>
      </c>
      <c r="F129" s="61">
        <v>1</v>
      </c>
      <c r="G129" s="32">
        <v>16254.54</v>
      </c>
      <c r="H129" s="32">
        <v>0</v>
      </c>
      <c r="I129" s="32">
        <v>39308.6</v>
      </c>
      <c r="J129" s="32">
        <v>477</v>
      </c>
      <c r="K129" s="32">
        <v>0</v>
      </c>
      <c r="L129" s="18">
        <v>2476.92</v>
      </c>
      <c r="M129" s="33">
        <f t="shared" si="4"/>
        <v>4.4199033050238631E-2</v>
      </c>
      <c r="N129" s="18">
        <f t="shared" si="5"/>
        <v>58517.06</v>
      </c>
      <c r="O129" s="19">
        <v>0</v>
      </c>
      <c r="P129" s="37">
        <f t="shared" si="6"/>
        <v>58517.06</v>
      </c>
    </row>
    <row r="130" spans="2:16" x14ac:dyDescent="0.25">
      <c r="B130" s="16">
        <v>287</v>
      </c>
      <c r="C130" s="20">
        <v>7</v>
      </c>
      <c r="D130" s="51" t="s">
        <v>81</v>
      </c>
      <c r="E130" s="17">
        <v>159.07256423396998</v>
      </c>
      <c r="F130" s="59">
        <v>1</v>
      </c>
      <c r="G130" s="32">
        <v>34163.61</v>
      </c>
      <c r="H130" s="32">
        <v>0</v>
      </c>
      <c r="I130" s="32">
        <v>82345.16</v>
      </c>
      <c r="J130" s="32">
        <v>0</v>
      </c>
      <c r="K130" s="32">
        <v>1008.23</v>
      </c>
      <c r="L130" s="18">
        <v>5192.58</v>
      </c>
      <c r="M130" s="33">
        <f t="shared" si="4"/>
        <v>4.4185777376890154E-2</v>
      </c>
      <c r="N130" s="18">
        <f t="shared" si="5"/>
        <v>122709.58</v>
      </c>
      <c r="O130" s="19">
        <v>1002.5</v>
      </c>
      <c r="P130" s="37">
        <f t="shared" si="6"/>
        <v>121707.08</v>
      </c>
    </row>
    <row r="131" spans="2:16" x14ac:dyDescent="0.25">
      <c r="B131" s="16">
        <v>290</v>
      </c>
      <c r="C131" s="20">
        <v>7</v>
      </c>
      <c r="D131" s="51" t="s">
        <v>82</v>
      </c>
      <c r="E131" s="17">
        <v>274.8776164213059</v>
      </c>
      <c r="F131" s="61">
        <v>1</v>
      </c>
      <c r="G131" s="32">
        <v>94084.13</v>
      </c>
      <c r="H131" s="32">
        <v>21461</v>
      </c>
      <c r="I131" s="32">
        <v>0</v>
      </c>
      <c r="J131" s="32">
        <v>2775.5</v>
      </c>
      <c r="K131" s="32">
        <v>0</v>
      </c>
      <c r="L131" s="18">
        <v>5486.81</v>
      </c>
      <c r="M131" s="33">
        <f t="shared" si="4"/>
        <v>4.6372386624378183E-2</v>
      </c>
      <c r="N131" s="18">
        <f t="shared" si="5"/>
        <v>123807.44</v>
      </c>
      <c r="O131" s="19">
        <v>4228.57</v>
      </c>
      <c r="P131" s="37">
        <f t="shared" si="6"/>
        <v>119578.87</v>
      </c>
    </row>
    <row r="132" spans="2:16" x14ac:dyDescent="0.25">
      <c r="B132" s="16">
        <v>294</v>
      </c>
      <c r="C132" s="20">
        <v>7</v>
      </c>
      <c r="D132" s="51" t="s">
        <v>84</v>
      </c>
      <c r="E132" s="17">
        <v>1039.1314711563653</v>
      </c>
      <c r="F132" s="59">
        <v>0</v>
      </c>
      <c r="G132" s="32">
        <v>561529.71</v>
      </c>
      <c r="H132" s="32">
        <v>0</v>
      </c>
      <c r="I132" s="32">
        <v>0</v>
      </c>
      <c r="J132" s="32">
        <v>4532.6000000000004</v>
      </c>
      <c r="K132" s="32">
        <v>0</v>
      </c>
      <c r="L132" s="18">
        <v>17393.75</v>
      </c>
      <c r="M132" s="33">
        <f t="shared" si="4"/>
        <v>3.0727624314008828E-2</v>
      </c>
      <c r="N132" s="18">
        <f t="shared" si="5"/>
        <v>583456.05999999994</v>
      </c>
      <c r="O132" s="19">
        <v>1414</v>
      </c>
      <c r="P132" s="37">
        <f t="shared" si="6"/>
        <v>582042.05999999994</v>
      </c>
    </row>
    <row r="133" spans="2:16" x14ac:dyDescent="0.25">
      <c r="B133" s="16">
        <v>296</v>
      </c>
      <c r="C133" s="20">
        <v>7</v>
      </c>
      <c r="D133" s="51" t="s">
        <v>85</v>
      </c>
      <c r="E133" s="17">
        <v>799.83</v>
      </c>
      <c r="F133" s="61">
        <v>0</v>
      </c>
      <c r="G133" s="32">
        <v>560266.68000000005</v>
      </c>
      <c r="H133" s="32">
        <v>232653.26</v>
      </c>
      <c r="I133" s="32">
        <v>44536.18</v>
      </c>
      <c r="J133" s="32">
        <v>16265.22</v>
      </c>
      <c r="K133" s="32">
        <v>0</v>
      </c>
      <c r="L133" s="18">
        <v>26827.67</v>
      </c>
      <c r="M133" s="33">
        <f t="shared" si="4"/>
        <v>3.1424387259664843E-2</v>
      </c>
      <c r="N133" s="18">
        <f t="shared" si="5"/>
        <v>880549.01000000013</v>
      </c>
      <c r="O133" s="19">
        <v>140281.66999999998</v>
      </c>
      <c r="P133" s="37">
        <f t="shared" si="6"/>
        <v>740267.34000000008</v>
      </c>
    </row>
    <row r="134" spans="2:16" x14ac:dyDescent="0.25">
      <c r="B134" s="16">
        <v>301</v>
      </c>
      <c r="C134" s="20">
        <v>7</v>
      </c>
      <c r="D134" s="51" t="s">
        <v>86</v>
      </c>
      <c r="E134" s="17">
        <v>570.3041310256192</v>
      </c>
      <c r="F134" s="61">
        <v>1</v>
      </c>
      <c r="G134" s="32">
        <v>194438.27</v>
      </c>
      <c r="H134" s="32">
        <v>42723.38</v>
      </c>
      <c r="I134" s="32">
        <v>8781.16</v>
      </c>
      <c r="J134" s="32">
        <v>10981.29</v>
      </c>
      <c r="K134" s="32">
        <v>3717.65</v>
      </c>
      <c r="L134" s="18">
        <v>12177.62</v>
      </c>
      <c r="M134" s="33">
        <f t="shared" ref="M134:M197" si="7">L134/(N134-L134)</f>
        <v>4.6721678318995326E-2</v>
      </c>
      <c r="N134" s="18">
        <f t="shared" ref="N134:N197" si="8">G134+H134+I134+J134+K134+L134</f>
        <v>272819.37</v>
      </c>
      <c r="O134" s="19">
        <v>512.72</v>
      </c>
      <c r="P134" s="37">
        <f t="shared" ref="P134:P197" si="9">N134-O134</f>
        <v>272306.65000000002</v>
      </c>
    </row>
    <row r="135" spans="2:16" x14ac:dyDescent="0.25">
      <c r="B135" s="16">
        <v>321</v>
      </c>
      <c r="C135" s="20">
        <v>7</v>
      </c>
      <c r="D135" s="51" t="s">
        <v>87</v>
      </c>
      <c r="E135" s="17">
        <v>367.13</v>
      </c>
      <c r="F135" s="61">
        <v>0</v>
      </c>
      <c r="G135" s="32">
        <v>333851.40000000002</v>
      </c>
      <c r="H135" s="32">
        <v>138096.20000000001</v>
      </c>
      <c r="I135" s="32">
        <v>0</v>
      </c>
      <c r="J135" s="32">
        <v>1882</v>
      </c>
      <c r="K135" s="32">
        <v>1566.51</v>
      </c>
      <c r="L135" s="18">
        <v>23769.81</v>
      </c>
      <c r="M135" s="33">
        <f t="shared" si="7"/>
        <v>5.0000009465790536E-2</v>
      </c>
      <c r="N135" s="18">
        <f t="shared" si="8"/>
        <v>499165.92000000004</v>
      </c>
      <c r="O135" s="19">
        <v>29784.109999999997</v>
      </c>
      <c r="P135" s="37">
        <f t="shared" si="9"/>
        <v>469381.81000000006</v>
      </c>
    </row>
    <row r="136" spans="2:16" x14ac:dyDescent="0.25">
      <c r="B136" s="16">
        <v>325</v>
      </c>
      <c r="C136" s="20">
        <v>7</v>
      </c>
      <c r="D136" s="51" t="s">
        <v>89</v>
      </c>
      <c r="E136" s="17">
        <v>334.4714798023104</v>
      </c>
      <c r="F136" s="59">
        <v>0</v>
      </c>
      <c r="G136" s="32">
        <v>162023.5</v>
      </c>
      <c r="H136" s="32">
        <v>0</v>
      </c>
      <c r="I136" s="32">
        <v>0</v>
      </c>
      <c r="J136" s="32">
        <v>1017</v>
      </c>
      <c r="K136" s="32">
        <v>0</v>
      </c>
      <c r="L136" s="18">
        <v>4911.5600000000004</v>
      </c>
      <c r="M136" s="33">
        <f t="shared" si="7"/>
        <v>3.0124784946071684E-2</v>
      </c>
      <c r="N136" s="18">
        <f t="shared" si="8"/>
        <v>167952.06</v>
      </c>
      <c r="O136" s="19">
        <v>0</v>
      </c>
      <c r="P136" s="37">
        <f t="shared" si="9"/>
        <v>167952.06</v>
      </c>
    </row>
    <row r="137" spans="2:16" x14ac:dyDescent="0.25">
      <c r="B137" s="16">
        <v>346</v>
      </c>
      <c r="C137" s="20">
        <v>7</v>
      </c>
      <c r="D137" s="51" t="s">
        <v>92</v>
      </c>
      <c r="E137" s="17">
        <v>223.88000000000002</v>
      </c>
      <c r="F137" s="61">
        <v>0</v>
      </c>
      <c r="G137" s="32">
        <v>109319.13</v>
      </c>
      <c r="H137" s="32">
        <v>27979.51</v>
      </c>
      <c r="I137" s="32">
        <v>135.04</v>
      </c>
      <c r="J137" s="32">
        <v>174.75</v>
      </c>
      <c r="K137" s="32">
        <v>0</v>
      </c>
      <c r="L137" s="18">
        <v>4131.75</v>
      </c>
      <c r="M137" s="33">
        <f t="shared" si="7"/>
        <v>3.002541341398924E-2</v>
      </c>
      <c r="N137" s="18">
        <f t="shared" si="8"/>
        <v>141740.18000000002</v>
      </c>
      <c r="O137" s="19">
        <v>18678.990000000002</v>
      </c>
      <c r="P137" s="37">
        <f t="shared" si="9"/>
        <v>123061.19000000002</v>
      </c>
    </row>
    <row r="138" spans="2:16" x14ac:dyDescent="0.25">
      <c r="B138" s="16">
        <v>358</v>
      </c>
      <c r="C138" s="20">
        <v>7</v>
      </c>
      <c r="D138" s="51" t="s">
        <v>94</v>
      </c>
      <c r="E138" s="17">
        <v>394.71</v>
      </c>
      <c r="F138" s="59">
        <v>0</v>
      </c>
      <c r="G138" s="32">
        <v>192458.31</v>
      </c>
      <c r="H138" s="32">
        <v>49637.53</v>
      </c>
      <c r="I138" s="32">
        <v>0</v>
      </c>
      <c r="J138" s="32">
        <v>0</v>
      </c>
      <c r="K138" s="32">
        <v>0</v>
      </c>
      <c r="L138" s="18">
        <v>7262.88</v>
      </c>
      <c r="M138" s="33">
        <f t="shared" si="7"/>
        <v>3.0000019826858654E-2</v>
      </c>
      <c r="N138" s="18">
        <f t="shared" si="8"/>
        <v>249358.72</v>
      </c>
      <c r="O138" s="19">
        <v>33885.050000000003</v>
      </c>
      <c r="P138" s="37">
        <f t="shared" si="9"/>
        <v>215473.66999999998</v>
      </c>
    </row>
    <row r="139" spans="2:16" x14ac:dyDescent="0.25">
      <c r="B139" s="16">
        <v>361</v>
      </c>
      <c r="C139" s="20">
        <v>7</v>
      </c>
      <c r="D139" s="51" t="s">
        <v>95</v>
      </c>
      <c r="E139" s="17">
        <v>1529.9173871204</v>
      </c>
      <c r="F139" s="59">
        <v>0</v>
      </c>
      <c r="G139" s="32">
        <v>886718.71</v>
      </c>
      <c r="H139" s="32">
        <v>0</v>
      </c>
      <c r="I139" s="32">
        <v>30999.62</v>
      </c>
      <c r="J139" s="32">
        <v>4740.3500000000004</v>
      </c>
      <c r="K139" s="32">
        <v>0</v>
      </c>
      <c r="L139" s="18">
        <v>28388.560000000001</v>
      </c>
      <c r="M139" s="33">
        <f t="shared" si="7"/>
        <v>3.0774885223043273E-2</v>
      </c>
      <c r="N139" s="18">
        <f t="shared" si="8"/>
        <v>950847.24</v>
      </c>
      <c r="O139" s="19">
        <v>8401.06</v>
      </c>
      <c r="P139" s="37">
        <f t="shared" si="9"/>
        <v>942446.17999999993</v>
      </c>
    </row>
    <row r="140" spans="2:16" x14ac:dyDescent="0.25">
      <c r="B140" s="16">
        <v>376</v>
      </c>
      <c r="C140" s="20">
        <v>7</v>
      </c>
      <c r="D140" s="51" t="s">
        <v>99</v>
      </c>
      <c r="E140" s="17">
        <v>640.18588281699169</v>
      </c>
      <c r="F140" s="59">
        <v>1</v>
      </c>
      <c r="G140" s="32">
        <v>224086</v>
      </c>
      <c r="H140" s="32">
        <v>58236</v>
      </c>
      <c r="I140" s="32">
        <v>350</v>
      </c>
      <c r="J140" s="32">
        <v>1100</v>
      </c>
      <c r="K140" s="32">
        <v>0</v>
      </c>
      <c r="L140" s="18">
        <v>8542.16</v>
      </c>
      <c r="M140" s="33">
        <f t="shared" si="7"/>
        <v>3.0102194719704552E-2</v>
      </c>
      <c r="N140" s="18">
        <f t="shared" si="8"/>
        <v>292314.15999999997</v>
      </c>
      <c r="O140" s="19">
        <v>428</v>
      </c>
      <c r="P140" s="37">
        <f t="shared" si="9"/>
        <v>291886.15999999997</v>
      </c>
    </row>
    <row r="141" spans="2:16" x14ac:dyDescent="0.25">
      <c r="B141" s="16">
        <v>382</v>
      </c>
      <c r="C141" s="20">
        <v>7</v>
      </c>
      <c r="D141" s="51" t="s">
        <v>100</v>
      </c>
      <c r="E141" s="17">
        <v>165.19</v>
      </c>
      <c r="F141" s="59">
        <v>0</v>
      </c>
      <c r="G141" s="32">
        <v>70149.47</v>
      </c>
      <c r="H141" s="32">
        <v>23445.5</v>
      </c>
      <c r="I141" s="32">
        <v>0</v>
      </c>
      <c r="J141" s="32">
        <v>5799.4699999999993</v>
      </c>
      <c r="K141" s="32">
        <v>0</v>
      </c>
      <c r="L141" s="18">
        <v>3097.82</v>
      </c>
      <c r="M141" s="33">
        <f t="shared" si="7"/>
        <v>3.1166934488488493E-2</v>
      </c>
      <c r="N141" s="18">
        <f t="shared" si="8"/>
        <v>102492.26000000001</v>
      </c>
      <c r="O141" s="19">
        <v>19148.469999999998</v>
      </c>
      <c r="P141" s="37">
        <f t="shared" si="9"/>
        <v>83343.790000000008</v>
      </c>
    </row>
    <row r="142" spans="2:16" x14ac:dyDescent="0.25">
      <c r="B142" s="16">
        <v>389</v>
      </c>
      <c r="C142" s="20">
        <v>7</v>
      </c>
      <c r="D142" s="51" t="s">
        <v>101</v>
      </c>
      <c r="E142" s="17">
        <v>867.99901008098129</v>
      </c>
      <c r="F142" s="59">
        <v>0</v>
      </c>
      <c r="G142" s="32">
        <v>89137.83</v>
      </c>
      <c r="H142" s="32">
        <v>0</v>
      </c>
      <c r="I142" s="32">
        <v>69124.600000000006</v>
      </c>
      <c r="J142" s="32">
        <v>6061.17</v>
      </c>
      <c r="K142" s="32">
        <v>0</v>
      </c>
      <c r="L142" s="18">
        <v>6433.42</v>
      </c>
      <c r="M142" s="33">
        <f t="shared" si="7"/>
        <v>3.9150919283657368E-2</v>
      </c>
      <c r="N142" s="18">
        <f t="shared" si="8"/>
        <v>170757.02000000002</v>
      </c>
      <c r="O142" s="19">
        <v>807.5</v>
      </c>
      <c r="P142" s="37">
        <f t="shared" si="9"/>
        <v>169949.52000000002</v>
      </c>
    </row>
    <row r="143" spans="2:16" x14ac:dyDescent="0.25">
      <c r="B143" s="16">
        <v>420</v>
      </c>
      <c r="C143" s="20">
        <v>7</v>
      </c>
      <c r="D143" s="51" t="s">
        <v>107</v>
      </c>
      <c r="E143" s="17">
        <v>342.99823535503288</v>
      </c>
      <c r="F143" s="61">
        <v>1</v>
      </c>
      <c r="G143" s="32">
        <v>139160.94</v>
      </c>
      <c r="H143" s="32">
        <v>0</v>
      </c>
      <c r="I143" s="32">
        <v>26568.62</v>
      </c>
      <c r="J143" s="32">
        <v>5851.07</v>
      </c>
      <c r="K143" s="32">
        <v>0</v>
      </c>
      <c r="L143" s="18">
        <v>5378.48</v>
      </c>
      <c r="M143" s="33">
        <f t="shared" si="7"/>
        <v>3.1346661916324702E-2</v>
      </c>
      <c r="N143" s="18">
        <f t="shared" si="8"/>
        <v>176959.11000000002</v>
      </c>
      <c r="O143" s="19">
        <v>167</v>
      </c>
      <c r="P143" s="37">
        <f t="shared" si="9"/>
        <v>176792.11000000002</v>
      </c>
    </row>
    <row r="144" spans="2:16" x14ac:dyDescent="0.25">
      <c r="B144" s="16">
        <v>434</v>
      </c>
      <c r="C144" s="20">
        <v>7</v>
      </c>
      <c r="D144" s="51" t="s">
        <v>112</v>
      </c>
      <c r="E144" s="17">
        <v>253.47632993519809</v>
      </c>
      <c r="F144" s="61">
        <v>1</v>
      </c>
      <c r="G144" s="32">
        <v>126763.73</v>
      </c>
      <c r="H144" s="32">
        <v>0</v>
      </c>
      <c r="I144" s="32">
        <v>0</v>
      </c>
      <c r="J144" s="32">
        <v>3430.5600000000004</v>
      </c>
      <c r="K144" s="32">
        <v>0</v>
      </c>
      <c r="L144" s="18">
        <v>3974.44</v>
      </c>
      <c r="M144" s="33">
        <f t="shared" si="7"/>
        <v>3.0526991621521962E-2</v>
      </c>
      <c r="N144" s="18">
        <f t="shared" si="8"/>
        <v>134168.72999999998</v>
      </c>
      <c r="O144" s="19">
        <v>0</v>
      </c>
      <c r="P144" s="37">
        <f t="shared" si="9"/>
        <v>134168.72999999998</v>
      </c>
    </row>
    <row r="145" spans="2:16" x14ac:dyDescent="0.25">
      <c r="B145" s="16">
        <v>437</v>
      </c>
      <c r="C145" s="20">
        <v>7</v>
      </c>
      <c r="D145" s="51" t="s">
        <v>113</v>
      </c>
      <c r="E145" s="17">
        <v>305.36634845286437</v>
      </c>
      <c r="F145" s="61">
        <v>1</v>
      </c>
      <c r="G145" s="32">
        <v>230393.25999999998</v>
      </c>
      <c r="H145" s="32">
        <v>3746.91</v>
      </c>
      <c r="I145" s="32">
        <v>0</v>
      </c>
      <c r="J145" s="32">
        <v>2265.66</v>
      </c>
      <c r="K145" s="32">
        <v>0</v>
      </c>
      <c r="L145" s="18">
        <v>7150.41</v>
      </c>
      <c r="M145" s="33">
        <f t="shared" si="7"/>
        <v>3.0246335295538187E-2</v>
      </c>
      <c r="N145" s="18">
        <f t="shared" si="8"/>
        <v>243556.24</v>
      </c>
      <c r="O145" s="19">
        <v>0</v>
      </c>
      <c r="P145" s="37">
        <f t="shared" si="9"/>
        <v>243556.24</v>
      </c>
    </row>
    <row r="146" spans="2:16" x14ac:dyDescent="0.25">
      <c r="B146" s="16">
        <v>502</v>
      </c>
      <c r="C146" s="20">
        <v>7</v>
      </c>
      <c r="D146" s="51" t="s">
        <v>116</v>
      </c>
      <c r="E146" s="17">
        <v>497.74545729062561</v>
      </c>
      <c r="F146" s="59">
        <v>1</v>
      </c>
      <c r="G146" s="32">
        <v>242636.78</v>
      </c>
      <c r="H146" s="32">
        <v>38652.9</v>
      </c>
      <c r="I146" s="32">
        <v>0</v>
      </c>
      <c r="J146" s="32">
        <v>4398.3999999999996</v>
      </c>
      <c r="K146" s="32">
        <v>0</v>
      </c>
      <c r="L146" s="18">
        <v>8658.61</v>
      </c>
      <c r="M146" s="33">
        <f t="shared" si="7"/>
        <v>3.0307914841949304E-2</v>
      </c>
      <c r="N146" s="18">
        <f t="shared" si="8"/>
        <v>294346.69</v>
      </c>
      <c r="O146" s="19">
        <v>0</v>
      </c>
      <c r="P146" s="37">
        <f t="shared" si="9"/>
        <v>294346.69</v>
      </c>
    </row>
    <row r="147" spans="2:16" x14ac:dyDescent="0.25">
      <c r="B147" s="16">
        <v>503</v>
      </c>
      <c r="C147" s="20">
        <v>7</v>
      </c>
      <c r="D147" s="51" t="s">
        <v>117</v>
      </c>
      <c r="E147" s="17">
        <v>391.2185740323925</v>
      </c>
      <c r="F147" s="61">
        <v>0</v>
      </c>
      <c r="G147" s="32">
        <v>153399.34</v>
      </c>
      <c r="H147" s="32">
        <v>49988.37</v>
      </c>
      <c r="I147" s="32">
        <v>0</v>
      </c>
      <c r="J147" s="32">
        <v>3343.5499999999997</v>
      </c>
      <c r="K147" s="32">
        <v>0</v>
      </c>
      <c r="L147" s="18">
        <v>6268.81</v>
      </c>
      <c r="M147" s="33">
        <f t="shared" si="7"/>
        <v>3.032347405999461E-2</v>
      </c>
      <c r="N147" s="18">
        <f t="shared" si="8"/>
        <v>213000.06999999998</v>
      </c>
      <c r="O147" s="19">
        <v>33972.22</v>
      </c>
      <c r="P147" s="37">
        <f t="shared" si="9"/>
        <v>179027.84999999998</v>
      </c>
    </row>
    <row r="148" spans="2:16" x14ac:dyDescent="0.25">
      <c r="B148" s="16">
        <v>510</v>
      </c>
      <c r="C148" s="20">
        <v>7</v>
      </c>
      <c r="D148" s="51" t="s">
        <v>119</v>
      </c>
      <c r="E148" s="17">
        <v>507.29892721805413</v>
      </c>
      <c r="F148" s="61">
        <v>0</v>
      </c>
      <c r="G148" s="32">
        <v>218142.62</v>
      </c>
      <c r="H148" s="32">
        <v>31904.95</v>
      </c>
      <c r="I148" s="32">
        <v>0</v>
      </c>
      <c r="J148" s="32">
        <v>2207.71</v>
      </c>
      <c r="K148" s="32">
        <v>0</v>
      </c>
      <c r="L148" s="18">
        <v>7626.34</v>
      </c>
      <c r="M148" s="33">
        <f t="shared" si="7"/>
        <v>3.0232627836372743E-2</v>
      </c>
      <c r="N148" s="18">
        <f t="shared" si="8"/>
        <v>259881.62</v>
      </c>
      <c r="O148" s="19">
        <v>1071</v>
      </c>
      <c r="P148" s="37">
        <f t="shared" si="9"/>
        <v>258810.62</v>
      </c>
    </row>
    <row r="149" spans="2:16" x14ac:dyDescent="0.25">
      <c r="B149" s="16">
        <v>531</v>
      </c>
      <c r="C149" s="20">
        <v>7</v>
      </c>
      <c r="D149" s="51" t="s">
        <v>127</v>
      </c>
      <c r="E149" s="17">
        <v>1984.57</v>
      </c>
      <c r="F149" s="61">
        <v>1</v>
      </c>
      <c r="G149" s="32">
        <v>552542.62</v>
      </c>
      <c r="H149" s="32">
        <v>0</v>
      </c>
      <c r="I149" s="32">
        <v>40569.699999999997</v>
      </c>
      <c r="J149" s="32">
        <v>17715.689999999999</v>
      </c>
      <c r="K149" s="32">
        <v>52.89</v>
      </c>
      <c r="L149" s="18">
        <v>18937.810000000001</v>
      </c>
      <c r="M149" s="33">
        <f t="shared" si="7"/>
        <v>3.1000821927809504E-2</v>
      </c>
      <c r="N149" s="18">
        <f t="shared" si="8"/>
        <v>629818.71</v>
      </c>
      <c r="O149" s="19">
        <v>2609.7399999999998</v>
      </c>
      <c r="P149" s="37">
        <f t="shared" si="9"/>
        <v>627208.97</v>
      </c>
    </row>
    <row r="150" spans="2:16" x14ac:dyDescent="0.25">
      <c r="B150" s="16">
        <v>551</v>
      </c>
      <c r="C150" s="20">
        <v>7</v>
      </c>
      <c r="D150" s="51" t="s">
        <v>133</v>
      </c>
      <c r="E150" s="17">
        <v>153.38752675955698</v>
      </c>
      <c r="F150" s="61">
        <v>0</v>
      </c>
      <c r="G150" s="32">
        <v>99785.32</v>
      </c>
      <c r="H150" s="32">
        <v>0</v>
      </c>
      <c r="I150" s="32">
        <v>12799.44</v>
      </c>
      <c r="J150" s="32">
        <v>1513.83</v>
      </c>
      <c r="K150" s="32">
        <v>43.72</v>
      </c>
      <c r="L150" s="18">
        <v>3711.41</v>
      </c>
      <c r="M150" s="33">
        <f t="shared" si="7"/>
        <v>3.2515637715760257E-2</v>
      </c>
      <c r="N150" s="18">
        <f t="shared" si="8"/>
        <v>117853.72000000002</v>
      </c>
      <c r="O150" s="19">
        <v>72</v>
      </c>
      <c r="P150" s="37">
        <f t="shared" si="9"/>
        <v>117781.72000000002</v>
      </c>
    </row>
    <row r="151" spans="2:16" x14ac:dyDescent="0.25">
      <c r="B151" s="16">
        <v>555</v>
      </c>
      <c r="C151" s="20">
        <v>7</v>
      </c>
      <c r="D151" s="51" t="s">
        <v>135</v>
      </c>
      <c r="E151" s="17">
        <v>517.66739217631118</v>
      </c>
      <c r="F151" s="61">
        <v>1</v>
      </c>
      <c r="G151" s="32">
        <v>297416.90000000002</v>
      </c>
      <c r="H151" s="32">
        <v>42563.29</v>
      </c>
      <c r="I151" s="32">
        <v>117023.74</v>
      </c>
      <c r="J151" s="32">
        <v>16876.059999999998</v>
      </c>
      <c r="K151" s="32">
        <v>2390.61</v>
      </c>
      <c r="L151" s="18">
        <v>16338.08</v>
      </c>
      <c r="M151" s="33">
        <f t="shared" si="7"/>
        <v>3.430419597598508E-2</v>
      </c>
      <c r="N151" s="18">
        <f t="shared" si="8"/>
        <v>492608.68</v>
      </c>
      <c r="O151" s="19">
        <v>497.7</v>
      </c>
      <c r="P151" s="37">
        <f t="shared" si="9"/>
        <v>492110.98</v>
      </c>
    </row>
    <row r="152" spans="2:16" x14ac:dyDescent="0.25">
      <c r="B152" s="16">
        <v>556</v>
      </c>
      <c r="C152" s="20">
        <v>7</v>
      </c>
      <c r="D152" s="51" t="s">
        <v>136</v>
      </c>
      <c r="E152" s="17">
        <v>429.57419276527332</v>
      </c>
      <c r="F152" s="61">
        <v>0</v>
      </c>
      <c r="G152" s="32">
        <v>193569.01</v>
      </c>
      <c r="H152" s="32">
        <v>40673.360000000001</v>
      </c>
      <c r="I152" s="32">
        <v>8678.35</v>
      </c>
      <c r="J152" s="32">
        <v>1238.1300000000001</v>
      </c>
      <c r="K152" s="32">
        <v>0</v>
      </c>
      <c r="L152" s="18">
        <v>7485.52</v>
      </c>
      <c r="M152" s="33">
        <f t="shared" si="7"/>
        <v>3.0658401282607616E-2</v>
      </c>
      <c r="N152" s="18">
        <f t="shared" si="8"/>
        <v>251644.37</v>
      </c>
      <c r="O152" s="19">
        <v>73939.33</v>
      </c>
      <c r="P152" s="37">
        <f t="shared" si="9"/>
        <v>177705.03999999998</v>
      </c>
    </row>
    <row r="153" spans="2:16" x14ac:dyDescent="0.25">
      <c r="B153" s="16">
        <v>558</v>
      </c>
      <c r="C153" s="20">
        <v>7</v>
      </c>
      <c r="D153" s="51" t="s">
        <v>137</v>
      </c>
      <c r="E153" s="17">
        <v>390.35157563140439</v>
      </c>
      <c r="F153" s="61">
        <v>1</v>
      </c>
      <c r="G153" s="32">
        <v>230183.44</v>
      </c>
      <c r="H153" s="32">
        <v>0</v>
      </c>
      <c r="I153" s="32">
        <v>0</v>
      </c>
      <c r="J153" s="32">
        <v>373.65</v>
      </c>
      <c r="K153" s="32">
        <v>0</v>
      </c>
      <c r="L153" s="18">
        <v>6924.19</v>
      </c>
      <c r="M153" s="33">
        <f t="shared" si="7"/>
        <v>3.0032431446805646E-2</v>
      </c>
      <c r="N153" s="18">
        <f t="shared" si="8"/>
        <v>237481.28</v>
      </c>
      <c r="O153" s="19">
        <v>9049.75</v>
      </c>
      <c r="P153" s="37">
        <f t="shared" si="9"/>
        <v>228431.53</v>
      </c>
    </row>
    <row r="154" spans="2:16" x14ac:dyDescent="0.25">
      <c r="B154" s="16">
        <v>600</v>
      </c>
      <c r="C154" s="20">
        <v>7</v>
      </c>
      <c r="D154" s="51" t="s">
        <v>141</v>
      </c>
      <c r="E154" s="17">
        <v>754.93</v>
      </c>
      <c r="F154" s="61">
        <v>0</v>
      </c>
      <c r="G154" s="32">
        <v>211687.77</v>
      </c>
      <c r="H154" s="32">
        <v>58599.32</v>
      </c>
      <c r="I154" s="32">
        <v>0</v>
      </c>
      <c r="J154" s="32">
        <v>10432.490000000002</v>
      </c>
      <c r="K154" s="32">
        <v>0</v>
      </c>
      <c r="L154" s="18">
        <v>8630.24</v>
      </c>
      <c r="M154" s="33">
        <f t="shared" si="7"/>
        <v>3.0743277686579615E-2</v>
      </c>
      <c r="N154" s="18">
        <f t="shared" si="8"/>
        <v>289349.81999999995</v>
      </c>
      <c r="O154" s="19">
        <v>0</v>
      </c>
      <c r="P154" s="37">
        <f t="shared" si="9"/>
        <v>289349.81999999995</v>
      </c>
    </row>
    <row r="155" spans="2:16" x14ac:dyDescent="0.25">
      <c r="B155" s="16">
        <v>604</v>
      </c>
      <c r="C155" s="20">
        <v>7</v>
      </c>
      <c r="D155" s="51" t="s">
        <v>145</v>
      </c>
      <c r="E155" s="17">
        <v>515.30042961563572</v>
      </c>
      <c r="F155" s="59">
        <v>1</v>
      </c>
      <c r="G155" s="32">
        <v>153343.78</v>
      </c>
      <c r="H155" s="32">
        <v>33810.86</v>
      </c>
      <c r="I155" s="32">
        <v>25713.759999999998</v>
      </c>
      <c r="J155" s="32">
        <v>5530.7000000000007</v>
      </c>
      <c r="K155" s="32">
        <v>1621.27</v>
      </c>
      <c r="L155" s="18">
        <v>7280.31</v>
      </c>
      <c r="M155" s="33">
        <f t="shared" si="7"/>
        <v>3.3089254417670508E-2</v>
      </c>
      <c r="N155" s="18">
        <f t="shared" si="8"/>
        <v>227300.68000000002</v>
      </c>
      <c r="O155" s="19">
        <v>4684.6499999999996</v>
      </c>
      <c r="P155" s="37">
        <f t="shared" si="9"/>
        <v>222616.03000000003</v>
      </c>
    </row>
    <row r="156" spans="2:16" x14ac:dyDescent="0.25">
      <c r="B156" s="16">
        <v>612</v>
      </c>
      <c r="C156" s="20">
        <v>7</v>
      </c>
      <c r="D156" s="51" t="s">
        <v>150</v>
      </c>
      <c r="E156" s="17">
        <v>465.4674142756993</v>
      </c>
      <c r="F156" s="61">
        <v>1</v>
      </c>
      <c r="G156" s="32">
        <v>175346.57</v>
      </c>
      <c r="H156" s="32">
        <v>67080.83</v>
      </c>
      <c r="I156" s="32">
        <v>39711.410000000003</v>
      </c>
      <c r="J156" s="32">
        <v>3898.04</v>
      </c>
      <c r="K156" s="32">
        <v>10450.540000000001</v>
      </c>
      <c r="L156" s="18">
        <v>13482.75</v>
      </c>
      <c r="M156" s="33">
        <f t="shared" si="7"/>
        <v>4.5474952577241143E-2</v>
      </c>
      <c r="N156" s="18">
        <f t="shared" si="8"/>
        <v>309970.14</v>
      </c>
      <c r="O156" s="19">
        <v>6701.21</v>
      </c>
      <c r="P156" s="37">
        <f t="shared" si="9"/>
        <v>303268.93</v>
      </c>
    </row>
    <row r="157" spans="2:16" x14ac:dyDescent="0.25">
      <c r="B157" s="16">
        <v>635</v>
      </c>
      <c r="C157" s="20">
        <v>7</v>
      </c>
      <c r="D157" s="51" t="s">
        <v>161</v>
      </c>
      <c r="E157" s="17">
        <v>58.100000000000016</v>
      </c>
      <c r="F157" s="61">
        <v>0</v>
      </c>
      <c r="G157" s="32">
        <v>35295</v>
      </c>
      <c r="H157" s="32">
        <v>0</v>
      </c>
      <c r="I157" s="32">
        <v>0</v>
      </c>
      <c r="J157" s="32">
        <v>1890.58</v>
      </c>
      <c r="K157" s="32">
        <v>0</v>
      </c>
      <c r="L157" s="18">
        <v>1153.3800000000001</v>
      </c>
      <c r="M157" s="33">
        <f t="shared" si="7"/>
        <v>3.1016861912601605E-2</v>
      </c>
      <c r="N157" s="18">
        <f t="shared" si="8"/>
        <v>38338.959999999999</v>
      </c>
      <c r="O157" s="19">
        <v>0</v>
      </c>
      <c r="P157" s="37">
        <f t="shared" si="9"/>
        <v>38338.959999999999</v>
      </c>
    </row>
    <row r="158" spans="2:16" x14ac:dyDescent="0.25">
      <c r="B158" s="16">
        <v>642</v>
      </c>
      <c r="C158" s="20">
        <v>7</v>
      </c>
      <c r="D158" s="51" t="s">
        <v>270</v>
      </c>
      <c r="E158" s="17">
        <v>131.41386363582231</v>
      </c>
      <c r="F158" s="59">
        <v>0</v>
      </c>
      <c r="G158" s="32">
        <v>55649.88</v>
      </c>
      <c r="H158" s="32">
        <v>0</v>
      </c>
      <c r="I158" s="32">
        <v>0</v>
      </c>
      <c r="J158" s="32">
        <v>72</v>
      </c>
      <c r="K158" s="32">
        <v>0</v>
      </c>
      <c r="L158" s="18">
        <v>1673.1</v>
      </c>
      <c r="M158" s="33">
        <f t="shared" si="7"/>
        <v>3.002590723787496E-2</v>
      </c>
      <c r="N158" s="18">
        <f t="shared" si="8"/>
        <v>57394.979999999996</v>
      </c>
      <c r="O158" s="19">
        <v>0</v>
      </c>
      <c r="P158" s="37">
        <f t="shared" si="9"/>
        <v>57394.979999999996</v>
      </c>
    </row>
    <row r="159" spans="2:16" x14ac:dyDescent="0.25">
      <c r="B159" s="16">
        <v>643</v>
      </c>
      <c r="C159" s="20">
        <v>7</v>
      </c>
      <c r="D159" s="51" t="s">
        <v>271</v>
      </c>
      <c r="E159" s="17">
        <v>8.1079758961533877</v>
      </c>
      <c r="F159" s="59">
        <v>0</v>
      </c>
      <c r="G159" s="32">
        <v>4845</v>
      </c>
      <c r="H159" s="32">
        <v>0</v>
      </c>
      <c r="I159" s="32">
        <v>18222.900000000001</v>
      </c>
      <c r="J159" s="32">
        <v>1320</v>
      </c>
      <c r="K159" s="32">
        <v>77.97</v>
      </c>
      <c r="L159" s="18">
        <v>858.84</v>
      </c>
      <c r="M159" s="33">
        <f t="shared" si="7"/>
        <v>3.5103595335052459E-2</v>
      </c>
      <c r="N159" s="18">
        <f t="shared" si="8"/>
        <v>25324.710000000003</v>
      </c>
      <c r="O159" s="19">
        <v>0</v>
      </c>
      <c r="P159" s="37">
        <f t="shared" si="9"/>
        <v>25324.710000000003</v>
      </c>
    </row>
    <row r="160" spans="2:16" x14ac:dyDescent="0.25">
      <c r="B160" s="16">
        <v>711</v>
      </c>
      <c r="C160" s="20">
        <v>7</v>
      </c>
      <c r="D160" s="51" t="s">
        <v>171</v>
      </c>
      <c r="E160" s="17">
        <v>456.7</v>
      </c>
      <c r="F160" s="59">
        <v>0</v>
      </c>
      <c r="G160" s="32">
        <v>93468.32</v>
      </c>
      <c r="H160" s="32">
        <v>12352.59</v>
      </c>
      <c r="I160" s="32">
        <v>116610.67</v>
      </c>
      <c r="J160" s="32">
        <v>71.489999999999995</v>
      </c>
      <c r="K160" s="32">
        <v>6214.61</v>
      </c>
      <c r="L160" s="18">
        <v>11188.83</v>
      </c>
      <c r="M160" s="33">
        <f t="shared" si="7"/>
        <v>4.891982989684051E-2</v>
      </c>
      <c r="N160" s="18">
        <f t="shared" si="8"/>
        <v>239906.50999999998</v>
      </c>
      <c r="O160" s="19">
        <v>6079.57</v>
      </c>
      <c r="P160" s="37">
        <f t="shared" si="9"/>
        <v>233826.93999999997</v>
      </c>
    </row>
    <row r="161" spans="2:16" x14ac:dyDescent="0.25">
      <c r="B161" s="16">
        <v>712</v>
      </c>
      <c r="C161" s="20">
        <v>7</v>
      </c>
      <c r="D161" s="51" t="s">
        <v>172</v>
      </c>
      <c r="E161" s="17">
        <v>732.75000000000011</v>
      </c>
      <c r="F161" s="59">
        <v>1</v>
      </c>
      <c r="G161" s="32">
        <v>233121.1</v>
      </c>
      <c r="H161" s="32">
        <v>52319</v>
      </c>
      <c r="I161" s="32">
        <v>0</v>
      </c>
      <c r="J161" s="32">
        <v>884.68000000000006</v>
      </c>
      <c r="K161" s="32">
        <v>0</v>
      </c>
      <c r="L161" s="18">
        <v>8629.39</v>
      </c>
      <c r="M161" s="33">
        <f t="shared" si="7"/>
        <v>3.0138467232909427E-2</v>
      </c>
      <c r="N161" s="18">
        <f t="shared" si="8"/>
        <v>294954.17</v>
      </c>
      <c r="O161" s="19">
        <v>0</v>
      </c>
      <c r="P161" s="37">
        <f t="shared" si="9"/>
        <v>294954.17</v>
      </c>
    </row>
    <row r="162" spans="2:16" x14ac:dyDescent="0.25">
      <c r="B162" s="16">
        <v>718</v>
      </c>
      <c r="C162" s="20">
        <v>7</v>
      </c>
      <c r="D162" s="51" t="s">
        <v>174</v>
      </c>
      <c r="E162" s="17">
        <v>33.193832100901929</v>
      </c>
      <c r="F162" s="59">
        <v>1</v>
      </c>
      <c r="G162" s="32">
        <v>22469.88</v>
      </c>
      <c r="H162" s="32">
        <v>0</v>
      </c>
      <c r="I162" s="32">
        <v>0</v>
      </c>
      <c r="J162" s="32">
        <v>1150</v>
      </c>
      <c r="K162" s="32">
        <v>0</v>
      </c>
      <c r="L162" s="18">
        <v>731.6</v>
      </c>
      <c r="M162" s="33">
        <f t="shared" si="7"/>
        <v>3.0973908419517797E-2</v>
      </c>
      <c r="N162" s="18">
        <f t="shared" si="8"/>
        <v>24351.48</v>
      </c>
      <c r="O162" s="19">
        <v>0</v>
      </c>
      <c r="P162" s="37">
        <f t="shared" si="9"/>
        <v>24351.48</v>
      </c>
    </row>
    <row r="163" spans="2:16" x14ac:dyDescent="0.25">
      <c r="B163" s="16">
        <v>736</v>
      </c>
      <c r="C163" s="20">
        <v>7</v>
      </c>
      <c r="D163" s="51" t="s">
        <v>177</v>
      </c>
      <c r="E163" s="17">
        <v>122.59818725735381</v>
      </c>
      <c r="F163" s="59">
        <v>0</v>
      </c>
      <c r="G163" s="32">
        <v>97075.56</v>
      </c>
      <c r="H163" s="32">
        <v>10191.540000000001</v>
      </c>
      <c r="I163" s="32">
        <v>0</v>
      </c>
      <c r="J163" s="32">
        <v>2343.86</v>
      </c>
      <c r="K163" s="32">
        <v>0</v>
      </c>
      <c r="L163" s="18">
        <v>3335.21</v>
      </c>
      <c r="M163" s="33">
        <f t="shared" si="7"/>
        <v>3.0427705404642017E-2</v>
      </c>
      <c r="N163" s="18">
        <f t="shared" si="8"/>
        <v>112946.17000000001</v>
      </c>
      <c r="O163" s="19">
        <v>198</v>
      </c>
      <c r="P163" s="37">
        <f t="shared" si="9"/>
        <v>112748.17000000001</v>
      </c>
    </row>
    <row r="164" spans="2:16" x14ac:dyDescent="0.25">
      <c r="B164" s="16">
        <v>757</v>
      </c>
      <c r="C164" s="20">
        <v>7</v>
      </c>
      <c r="D164" s="51" t="s">
        <v>182</v>
      </c>
      <c r="E164" s="17">
        <v>525.4</v>
      </c>
      <c r="F164" s="59">
        <v>0</v>
      </c>
      <c r="G164" s="32">
        <v>217728.09999999998</v>
      </c>
      <c r="H164" s="32">
        <v>51264.1</v>
      </c>
      <c r="I164" s="32">
        <v>3205.44</v>
      </c>
      <c r="J164" s="32">
        <v>2010.74</v>
      </c>
      <c r="K164" s="32">
        <v>0</v>
      </c>
      <c r="L164" s="18">
        <v>8516.9599999999991</v>
      </c>
      <c r="M164" s="33">
        <f t="shared" si="7"/>
        <v>3.1060174018022354E-2</v>
      </c>
      <c r="N164" s="18">
        <f t="shared" si="8"/>
        <v>282725.33999999997</v>
      </c>
      <c r="O164" s="19">
        <v>29075.73</v>
      </c>
      <c r="P164" s="37">
        <f t="shared" si="9"/>
        <v>253649.60999999996</v>
      </c>
    </row>
    <row r="165" spans="2:16" x14ac:dyDescent="0.25">
      <c r="B165" s="16">
        <v>786</v>
      </c>
      <c r="C165" s="20">
        <v>7</v>
      </c>
      <c r="D165" s="51" t="s">
        <v>191</v>
      </c>
      <c r="E165" s="17">
        <v>3077.6600000000003</v>
      </c>
      <c r="F165" s="61">
        <v>0</v>
      </c>
      <c r="G165" s="32">
        <v>1029978.96</v>
      </c>
      <c r="H165" s="32">
        <v>200047.49000000002</v>
      </c>
      <c r="I165" s="32">
        <v>325000.95</v>
      </c>
      <c r="J165" s="32">
        <v>23382.02</v>
      </c>
      <c r="K165" s="32">
        <v>51535.21</v>
      </c>
      <c r="L165" s="18">
        <v>58176.12</v>
      </c>
      <c r="M165" s="33">
        <f t="shared" si="7"/>
        <v>3.5692083601637441E-2</v>
      </c>
      <c r="N165" s="18">
        <f t="shared" si="8"/>
        <v>1688120.75</v>
      </c>
      <c r="O165" s="19">
        <v>214655.14</v>
      </c>
      <c r="P165" s="37">
        <f t="shared" si="9"/>
        <v>1473465.6099999999</v>
      </c>
    </row>
    <row r="166" spans="2:16" x14ac:dyDescent="0.25">
      <c r="B166" s="16">
        <v>854</v>
      </c>
      <c r="C166" s="20">
        <v>7</v>
      </c>
      <c r="D166" s="51" t="s">
        <v>215</v>
      </c>
      <c r="E166" s="17">
        <v>929.24</v>
      </c>
      <c r="F166" s="59">
        <v>1</v>
      </c>
      <c r="G166" s="32">
        <v>408221.88</v>
      </c>
      <c r="H166" s="32">
        <v>79802.77</v>
      </c>
      <c r="I166" s="32">
        <v>20118.52</v>
      </c>
      <c r="J166" s="32">
        <v>14170.43</v>
      </c>
      <c r="K166" s="32">
        <v>0</v>
      </c>
      <c r="L166" s="18">
        <v>16355.19</v>
      </c>
      <c r="M166" s="33">
        <f t="shared" si="7"/>
        <v>3.1312969832682891E-2</v>
      </c>
      <c r="N166" s="18">
        <f t="shared" si="8"/>
        <v>538668.79</v>
      </c>
      <c r="O166" s="19">
        <v>37955.19</v>
      </c>
      <c r="P166" s="37">
        <f t="shared" si="9"/>
        <v>500713.60000000003</v>
      </c>
    </row>
    <row r="167" spans="2:16" x14ac:dyDescent="0.25">
      <c r="B167" s="16">
        <v>855</v>
      </c>
      <c r="C167" s="20">
        <v>7</v>
      </c>
      <c r="D167" s="51" t="s">
        <v>216</v>
      </c>
      <c r="E167" s="17">
        <v>155.11353756998295</v>
      </c>
      <c r="F167" s="61">
        <v>1</v>
      </c>
      <c r="G167" s="32">
        <v>133555</v>
      </c>
      <c r="H167" s="32">
        <v>0</v>
      </c>
      <c r="I167" s="32">
        <v>0</v>
      </c>
      <c r="J167" s="32">
        <v>2344.92</v>
      </c>
      <c r="K167" s="32">
        <v>0</v>
      </c>
      <c r="L167" s="18">
        <v>4123.8999999999996</v>
      </c>
      <c r="M167" s="33">
        <f t="shared" si="7"/>
        <v>3.0345124559308049E-2</v>
      </c>
      <c r="N167" s="18">
        <f t="shared" si="8"/>
        <v>140023.82</v>
      </c>
      <c r="O167" s="19">
        <v>7037</v>
      </c>
      <c r="P167" s="37">
        <f t="shared" si="9"/>
        <v>132986.82</v>
      </c>
    </row>
    <row r="168" spans="2:16" x14ac:dyDescent="0.25">
      <c r="B168" s="16">
        <v>862</v>
      </c>
      <c r="C168" s="20">
        <v>7</v>
      </c>
      <c r="D168" s="51" t="s">
        <v>217</v>
      </c>
      <c r="E168" s="17">
        <v>12.345441747052517</v>
      </c>
      <c r="F168" s="59">
        <v>0</v>
      </c>
      <c r="G168" s="32">
        <v>10812.17</v>
      </c>
      <c r="H168" s="32">
        <v>0</v>
      </c>
      <c r="I168" s="32">
        <v>0</v>
      </c>
      <c r="J168" s="32">
        <v>315</v>
      </c>
      <c r="K168" s="32">
        <v>0</v>
      </c>
      <c r="L168" s="18">
        <v>340.12</v>
      </c>
      <c r="M168" s="33">
        <f t="shared" si="7"/>
        <v>3.0566622061135043E-2</v>
      </c>
      <c r="N168" s="18">
        <f t="shared" si="8"/>
        <v>11467.29</v>
      </c>
      <c r="O168" s="19">
        <v>8232.5</v>
      </c>
      <c r="P168" s="37">
        <f t="shared" si="9"/>
        <v>3234.7900000000009</v>
      </c>
    </row>
    <row r="169" spans="2:16" x14ac:dyDescent="0.25">
      <c r="B169" s="16">
        <v>958</v>
      </c>
      <c r="C169" s="20">
        <v>7</v>
      </c>
      <c r="D169" s="51" t="s">
        <v>242</v>
      </c>
      <c r="E169" s="17">
        <v>508.60074662379418</v>
      </c>
      <c r="F169" s="61">
        <v>0</v>
      </c>
      <c r="G169" s="32">
        <v>95700.78</v>
      </c>
      <c r="H169" s="32">
        <v>0</v>
      </c>
      <c r="I169" s="32">
        <v>0</v>
      </c>
      <c r="J169" s="32">
        <v>598.94000000000005</v>
      </c>
      <c r="K169" s="32">
        <v>175.47</v>
      </c>
      <c r="L169" s="18">
        <v>2930.11</v>
      </c>
      <c r="M169" s="33">
        <f t="shared" si="7"/>
        <v>3.0371642699019302E-2</v>
      </c>
      <c r="N169" s="18">
        <f t="shared" si="8"/>
        <v>99405.3</v>
      </c>
      <c r="O169" s="19">
        <v>311.52</v>
      </c>
      <c r="P169" s="37">
        <f t="shared" si="9"/>
        <v>99093.78</v>
      </c>
    </row>
    <row r="170" spans="2:16" x14ac:dyDescent="0.25">
      <c r="B170" s="16">
        <v>967</v>
      </c>
      <c r="C170" s="20">
        <v>7</v>
      </c>
      <c r="D170" s="51" t="s">
        <v>244</v>
      </c>
      <c r="E170" s="17">
        <v>155.99990261402883</v>
      </c>
      <c r="F170" s="59">
        <v>0</v>
      </c>
      <c r="G170" s="32">
        <v>75965.38</v>
      </c>
      <c r="H170" s="32">
        <v>0</v>
      </c>
      <c r="I170" s="32">
        <v>0</v>
      </c>
      <c r="J170" s="32">
        <v>1408.8000000000002</v>
      </c>
      <c r="K170" s="32">
        <v>1587.16</v>
      </c>
      <c r="L170" s="18">
        <v>3948.07</v>
      </c>
      <c r="M170" s="33">
        <f t="shared" si="7"/>
        <v>5.0000037993276202E-2</v>
      </c>
      <c r="N170" s="18">
        <f t="shared" si="8"/>
        <v>82909.410000000018</v>
      </c>
      <c r="O170" s="19">
        <v>0</v>
      </c>
      <c r="P170" s="37">
        <f t="shared" si="9"/>
        <v>82909.410000000018</v>
      </c>
    </row>
    <row r="171" spans="2:16" x14ac:dyDescent="0.25">
      <c r="B171" s="16">
        <v>971</v>
      </c>
      <c r="C171" s="20">
        <v>7</v>
      </c>
      <c r="D171" s="51" t="s">
        <v>247</v>
      </c>
      <c r="E171" s="17">
        <v>888.33999999999992</v>
      </c>
      <c r="F171" s="59">
        <v>0</v>
      </c>
      <c r="G171" s="32">
        <v>312698.13</v>
      </c>
      <c r="H171" s="32">
        <v>230846.03</v>
      </c>
      <c r="I171" s="32">
        <v>17415.16</v>
      </c>
      <c r="J171" s="32">
        <v>1007.43</v>
      </c>
      <c r="K171" s="32">
        <v>90.06</v>
      </c>
      <c r="L171" s="18">
        <v>17382.46</v>
      </c>
      <c r="M171" s="33">
        <f t="shared" si="7"/>
        <v>3.092651790839434E-2</v>
      </c>
      <c r="N171" s="18">
        <f t="shared" si="8"/>
        <v>579439.27000000014</v>
      </c>
      <c r="O171" s="19">
        <v>96935.22</v>
      </c>
      <c r="P171" s="37">
        <f t="shared" si="9"/>
        <v>482504.05000000016</v>
      </c>
    </row>
    <row r="172" spans="2:16" x14ac:dyDescent="0.25">
      <c r="B172" s="16">
        <v>975</v>
      </c>
      <c r="C172" s="20">
        <v>7</v>
      </c>
      <c r="D172" s="51" t="s">
        <v>250</v>
      </c>
      <c r="E172" s="17">
        <v>30.317539180659761</v>
      </c>
      <c r="F172" s="59">
        <v>0</v>
      </c>
      <c r="G172" s="32">
        <v>56358.85</v>
      </c>
      <c r="H172" s="32">
        <v>13198.4</v>
      </c>
      <c r="I172" s="32">
        <v>3024.45</v>
      </c>
      <c r="J172" s="32">
        <v>0</v>
      </c>
      <c r="K172" s="32">
        <v>798.33</v>
      </c>
      <c r="L172" s="18">
        <v>3405.03</v>
      </c>
      <c r="M172" s="33">
        <f t="shared" si="7"/>
        <v>4.640267931206897E-2</v>
      </c>
      <c r="N172" s="18">
        <f t="shared" si="8"/>
        <v>76785.06</v>
      </c>
      <c r="O172" s="19">
        <v>0</v>
      </c>
      <c r="P172" s="37">
        <f t="shared" si="9"/>
        <v>76785.06</v>
      </c>
    </row>
    <row r="173" spans="2:16" x14ac:dyDescent="0.25">
      <c r="B173" s="16">
        <v>976</v>
      </c>
      <c r="C173" s="20">
        <v>7</v>
      </c>
      <c r="D173" s="51" t="s">
        <v>251</v>
      </c>
      <c r="E173" s="17">
        <v>31.32229912468739</v>
      </c>
      <c r="F173" s="61">
        <v>0</v>
      </c>
      <c r="G173" s="32">
        <v>33866</v>
      </c>
      <c r="H173" s="32">
        <v>0</v>
      </c>
      <c r="I173" s="32">
        <v>1766.11</v>
      </c>
      <c r="J173" s="32">
        <v>1185.7</v>
      </c>
      <c r="K173" s="32">
        <v>608.12</v>
      </c>
      <c r="L173" s="18">
        <v>1871.3</v>
      </c>
      <c r="M173" s="33">
        <f t="shared" si="7"/>
        <v>5.0000093518050182E-2</v>
      </c>
      <c r="N173" s="18">
        <f t="shared" si="8"/>
        <v>39297.230000000003</v>
      </c>
      <c r="O173" s="19">
        <v>0</v>
      </c>
      <c r="P173" s="37">
        <f t="shared" si="9"/>
        <v>39297.230000000003</v>
      </c>
    </row>
    <row r="174" spans="2:16" x14ac:dyDescent="0.25">
      <c r="B174" s="16">
        <v>977</v>
      </c>
      <c r="C174" s="20">
        <v>7</v>
      </c>
      <c r="D174" s="51" t="s">
        <v>252</v>
      </c>
      <c r="E174" s="17">
        <v>47.09266172442539</v>
      </c>
      <c r="F174" s="59">
        <v>0</v>
      </c>
      <c r="G174" s="32">
        <v>59087.72</v>
      </c>
      <c r="H174" s="32">
        <v>0</v>
      </c>
      <c r="I174" s="32">
        <v>0</v>
      </c>
      <c r="J174" s="32">
        <v>0</v>
      </c>
      <c r="K174" s="32">
        <v>0</v>
      </c>
      <c r="L174" s="18">
        <v>1772.63</v>
      </c>
      <c r="M174" s="33">
        <f t="shared" si="7"/>
        <v>2.9999972921615523E-2</v>
      </c>
      <c r="N174" s="18">
        <f t="shared" si="8"/>
        <v>60860.35</v>
      </c>
      <c r="O174" s="19">
        <v>0</v>
      </c>
      <c r="P174" s="37">
        <f t="shared" si="9"/>
        <v>60860.35</v>
      </c>
    </row>
    <row r="175" spans="2:16" x14ac:dyDescent="0.25">
      <c r="B175" s="16">
        <v>979</v>
      </c>
      <c r="C175" s="20">
        <v>7</v>
      </c>
      <c r="D175" s="51" t="s">
        <v>254</v>
      </c>
      <c r="E175" s="17">
        <v>251.06766740502562</v>
      </c>
      <c r="F175" s="59">
        <v>0</v>
      </c>
      <c r="G175" s="32">
        <v>79046.350000000006</v>
      </c>
      <c r="H175" s="32">
        <v>0</v>
      </c>
      <c r="I175" s="32">
        <v>21260.23</v>
      </c>
      <c r="J175" s="32">
        <v>0</v>
      </c>
      <c r="K175" s="32">
        <v>1093.43</v>
      </c>
      <c r="L175" s="18">
        <v>4800.7700000000004</v>
      </c>
      <c r="M175" s="33">
        <f t="shared" si="7"/>
        <v>4.7344867125752754E-2</v>
      </c>
      <c r="N175" s="18">
        <f t="shared" si="8"/>
        <v>106200.78</v>
      </c>
      <c r="O175" s="19">
        <v>0</v>
      </c>
      <c r="P175" s="37">
        <f t="shared" si="9"/>
        <v>106200.78</v>
      </c>
    </row>
    <row r="176" spans="2:16" x14ac:dyDescent="0.25">
      <c r="B176" s="16">
        <v>981</v>
      </c>
      <c r="C176" s="20">
        <v>7</v>
      </c>
      <c r="D176" s="51" t="s">
        <v>272</v>
      </c>
      <c r="E176" s="17">
        <v>202.51591950101229</v>
      </c>
      <c r="F176" s="61">
        <v>0</v>
      </c>
      <c r="G176" s="32">
        <v>108338.79</v>
      </c>
      <c r="H176" s="32">
        <v>0</v>
      </c>
      <c r="I176" s="32">
        <v>0</v>
      </c>
      <c r="J176" s="32">
        <v>0</v>
      </c>
      <c r="K176" s="32">
        <v>2876.56</v>
      </c>
      <c r="L176" s="18">
        <v>5560.77</v>
      </c>
      <c r="M176" s="33">
        <f t="shared" si="7"/>
        <v>5.0000022478911416E-2</v>
      </c>
      <c r="N176" s="18">
        <f t="shared" si="8"/>
        <v>116776.12</v>
      </c>
      <c r="O176" s="19">
        <v>26983</v>
      </c>
      <c r="P176" s="37">
        <f t="shared" si="9"/>
        <v>89793.12</v>
      </c>
    </row>
    <row r="177" spans="2:16" x14ac:dyDescent="0.25">
      <c r="B177" s="16">
        <v>983</v>
      </c>
      <c r="C177" s="20">
        <v>7</v>
      </c>
      <c r="D177" s="51" t="s">
        <v>256</v>
      </c>
      <c r="E177" s="17">
        <v>75.897781633089437</v>
      </c>
      <c r="F177" s="61">
        <v>1</v>
      </c>
      <c r="G177" s="32">
        <v>31215.59</v>
      </c>
      <c r="H177" s="32">
        <v>0</v>
      </c>
      <c r="I177" s="32">
        <v>0</v>
      </c>
      <c r="J177" s="32">
        <v>0</v>
      </c>
      <c r="K177" s="32">
        <v>0</v>
      </c>
      <c r="L177" s="18">
        <v>936.47</v>
      </c>
      <c r="M177" s="33">
        <f t="shared" si="7"/>
        <v>3.0000073681131768E-2</v>
      </c>
      <c r="N177" s="18">
        <f t="shared" si="8"/>
        <v>32152.06</v>
      </c>
      <c r="O177" s="19">
        <v>0</v>
      </c>
      <c r="P177" s="37">
        <f t="shared" si="9"/>
        <v>32152.06</v>
      </c>
    </row>
    <row r="178" spans="2:16" x14ac:dyDescent="0.25">
      <c r="B178" s="16">
        <v>984</v>
      </c>
      <c r="C178" s="20">
        <v>7</v>
      </c>
      <c r="D178" s="51" t="s">
        <v>273</v>
      </c>
      <c r="E178" s="17">
        <v>22.261985542455641</v>
      </c>
      <c r="F178" s="61">
        <v>0</v>
      </c>
      <c r="G178" s="32">
        <v>6818.27</v>
      </c>
      <c r="H178" s="32">
        <v>0</v>
      </c>
      <c r="I178" s="32">
        <v>0</v>
      </c>
      <c r="J178" s="32">
        <v>2345.92</v>
      </c>
      <c r="K178" s="32">
        <v>0</v>
      </c>
      <c r="L178" s="18">
        <v>458.21</v>
      </c>
      <c r="M178" s="33">
        <f t="shared" si="7"/>
        <v>5.0000054560195711E-2</v>
      </c>
      <c r="N178" s="18">
        <f t="shared" si="8"/>
        <v>9622.4</v>
      </c>
      <c r="O178" s="19">
        <v>2612</v>
      </c>
      <c r="P178" s="37">
        <f t="shared" si="9"/>
        <v>7010.4</v>
      </c>
    </row>
    <row r="179" spans="2:16" x14ac:dyDescent="0.25">
      <c r="B179" s="16">
        <v>188</v>
      </c>
      <c r="C179" s="20">
        <v>8</v>
      </c>
      <c r="D179" s="51" t="s">
        <v>54</v>
      </c>
      <c r="E179" s="17">
        <v>151.82</v>
      </c>
      <c r="F179" s="59">
        <v>0</v>
      </c>
      <c r="G179" s="32">
        <v>0</v>
      </c>
      <c r="H179" s="32">
        <v>120924.73</v>
      </c>
      <c r="I179" s="32">
        <v>9500</v>
      </c>
      <c r="J179" s="32">
        <v>0</v>
      </c>
      <c r="K179" s="32">
        <v>433.71</v>
      </c>
      <c r="L179" s="18">
        <v>5836.14</v>
      </c>
      <c r="M179" s="33">
        <f t="shared" si="7"/>
        <v>4.4598881050393079E-2</v>
      </c>
      <c r="N179" s="18">
        <f t="shared" si="8"/>
        <v>136694.58000000002</v>
      </c>
      <c r="O179" s="19">
        <v>8053</v>
      </c>
      <c r="P179" s="37">
        <f t="shared" si="9"/>
        <v>128641.58000000002</v>
      </c>
    </row>
    <row r="180" spans="2:16" x14ac:dyDescent="0.25">
      <c r="B180" s="16">
        <v>232</v>
      </c>
      <c r="C180" s="20">
        <v>8</v>
      </c>
      <c r="D180" s="51" t="s">
        <v>67</v>
      </c>
      <c r="E180" s="17">
        <v>99.943034780278666</v>
      </c>
      <c r="F180" s="59">
        <v>0</v>
      </c>
      <c r="G180" s="32">
        <v>0</v>
      </c>
      <c r="H180" s="32">
        <v>0</v>
      </c>
      <c r="I180" s="32">
        <v>114930.95</v>
      </c>
      <c r="J180" s="32">
        <v>1050</v>
      </c>
      <c r="K180" s="32">
        <v>0</v>
      </c>
      <c r="L180" s="18">
        <v>4809.95</v>
      </c>
      <c r="M180" s="33">
        <f t="shared" si="7"/>
        <v>4.1471896893412234E-2</v>
      </c>
      <c r="N180" s="18">
        <f t="shared" si="8"/>
        <v>120790.9</v>
      </c>
      <c r="O180" s="19">
        <v>0</v>
      </c>
      <c r="P180" s="37">
        <f t="shared" si="9"/>
        <v>120790.9</v>
      </c>
    </row>
    <row r="181" spans="2:16" x14ac:dyDescent="0.25">
      <c r="B181" s="16">
        <v>245</v>
      </c>
      <c r="C181" s="20">
        <v>8</v>
      </c>
      <c r="D181" s="51" t="s">
        <v>72</v>
      </c>
      <c r="E181" s="17">
        <v>237.74999999999997</v>
      </c>
      <c r="F181" s="59">
        <v>0</v>
      </c>
      <c r="G181" s="32">
        <v>421.46</v>
      </c>
      <c r="H181" s="32">
        <v>49883.3</v>
      </c>
      <c r="I181" s="32">
        <v>542129.88</v>
      </c>
      <c r="J181" s="32">
        <v>9469.89</v>
      </c>
      <c r="K181" s="32">
        <v>1357.48</v>
      </c>
      <c r="L181" s="18">
        <v>28528.15</v>
      </c>
      <c r="M181" s="33">
        <f t="shared" si="7"/>
        <v>4.7289816907250634E-2</v>
      </c>
      <c r="N181" s="18">
        <f t="shared" si="8"/>
        <v>631790.16</v>
      </c>
      <c r="O181" s="19">
        <v>0</v>
      </c>
      <c r="P181" s="37">
        <f t="shared" si="9"/>
        <v>631790.16</v>
      </c>
    </row>
    <row r="182" spans="2:16" x14ac:dyDescent="0.25">
      <c r="B182" s="16">
        <v>372</v>
      </c>
      <c r="C182" s="20">
        <v>8</v>
      </c>
      <c r="D182" s="51" t="s">
        <v>97</v>
      </c>
      <c r="E182" s="17">
        <v>124.59</v>
      </c>
      <c r="F182" s="59">
        <v>0</v>
      </c>
      <c r="G182" s="32">
        <v>0</v>
      </c>
      <c r="H182" s="32">
        <v>45643.57</v>
      </c>
      <c r="I182" s="32">
        <v>37372.04</v>
      </c>
      <c r="J182" s="32">
        <v>0</v>
      </c>
      <c r="K182" s="32">
        <v>0</v>
      </c>
      <c r="L182" s="18">
        <v>3237.91</v>
      </c>
      <c r="M182" s="33">
        <f t="shared" si="7"/>
        <v>3.9003628353751783E-2</v>
      </c>
      <c r="N182" s="18">
        <f t="shared" si="8"/>
        <v>86253.52</v>
      </c>
      <c r="O182" s="19">
        <v>0</v>
      </c>
      <c r="P182" s="37">
        <f t="shared" si="9"/>
        <v>86253.52</v>
      </c>
    </row>
    <row r="183" spans="2:16" x14ac:dyDescent="0.25">
      <c r="B183" s="16">
        <v>375</v>
      </c>
      <c r="C183" s="20">
        <v>8</v>
      </c>
      <c r="D183" s="51" t="s">
        <v>98</v>
      </c>
      <c r="E183" s="17">
        <v>162.62</v>
      </c>
      <c r="F183" s="59">
        <v>0</v>
      </c>
      <c r="G183" s="32">
        <v>0</v>
      </c>
      <c r="H183" s="32">
        <v>0</v>
      </c>
      <c r="I183" s="32">
        <v>213558.58</v>
      </c>
      <c r="J183" s="32">
        <v>0</v>
      </c>
      <c r="K183" s="32">
        <v>8283.35</v>
      </c>
      <c r="L183" s="18">
        <v>9719.58</v>
      </c>
      <c r="M183" s="33">
        <f t="shared" si="7"/>
        <v>4.3813087994681622E-2</v>
      </c>
      <c r="N183" s="18">
        <f t="shared" si="8"/>
        <v>231561.50999999998</v>
      </c>
      <c r="O183" s="19">
        <v>0</v>
      </c>
      <c r="P183" s="37">
        <f t="shared" si="9"/>
        <v>231561.50999999998</v>
      </c>
    </row>
    <row r="184" spans="2:16" x14ac:dyDescent="0.25">
      <c r="B184" s="16">
        <v>404</v>
      </c>
      <c r="C184" s="20">
        <v>8</v>
      </c>
      <c r="D184" s="51" t="s">
        <v>103</v>
      </c>
      <c r="E184" s="17">
        <v>459.07044990472792</v>
      </c>
      <c r="F184" s="61">
        <v>0</v>
      </c>
      <c r="G184" s="32">
        <v>0</v>
      </c>
      <c r="H184" s="32">
        <v>0</v>
      </c>
      <c r="I184" s="32">
        <v>277424.64000000001</v>
      </c>
      <c r="J184" s="32">
        <v>2100</v>
      </c>
      <c r="K184" s="32">
        <v>10411.17</v>
      </c>
      <c r="L184" s="18">
        <v>11305.64</v>
      </c>
      <c r="M184" s="33">
        <f t="shared" si="7"/>
        <v>3.8993596548146291E-2</v>
      </c>
      <c r="N184" s="18">
        <f t="shared" si="8"/>
        <v>301241.45</v>
      </c>
      <c r="O184" s="19">
        <v>16226.76</v>
      </c>
      <c r="P184" s="37">
        <f t="shared" si="9"/>
        <v>285014.69</v>
      </c>
    </row>
    <row r="185" spans="2:16" x14ac:dyDescent="0.25">
      <c r="B185" s="16">
        <v>413</v>
      </c>
      <c r="C185" s="20">
        <v>8</v>
      </c>
      <c r="D185" s="51" t="s">
        <v>104</v>
      </c>
      <c r="E185" s="17">
        <v>76.8</v>
      </c>
      <c r="F185" s="61">
        <v>1</v>
      </c>
      <c r="G185" s="32">
        <v>0</v>
      </c>
      <c r="H185" s="32">
        <v>0</v>
      </c>
      <c r="I185" s="32">
        <v>86023.86</v>
      </c>
      <c r="J185" s="32">
        <v>1245.1199999999999</v>
      </c>
      <c r="K185" s="32">
        <v>1579.27</v>
      </c>
      <c r="L185" s="18">
        <v>3939.95</v>
      </c>
      <c r="M185" s="33">
        <f t="shared" si="7"/>
        <v>4.4344711347719286E-2</v>
      </c>
      <c r="N185" s="18">
        <f t="shared" si="8"/>
        <v>92788.2</v>
      </c>
      <c r="O185" s="19">
        <v>110</v>
      </c>
      <c r="P185" s="37">
        <f t="shared" si="9"/>
        <v>92678.2</v>
      </c>
    </row>
    <row r="186" spans="2:16" x14ac:dyDescent="0.25">
      <c r="B186" s="16">
        <v>537</v>
      </c>
      <c r="C186" s="20">
        <v>8</v>
      </c>
      <c r="D186" s="51" t="s">
        <v>128</v>
      </c>
      <c r="E186" s="17">
        <v>9.7918986885088461</v>
      </c>
      <c r="F186" s="59">
        <v>1</v>
      </c>
      <c r="G186" s="32">
        <v>0</v>
      </c>
      <c r="H186" s="32">
        <v>3833.21</v>
      </c>
      <c r="I186" s="32">
        <v>3996.97</v>
      </c>
      <c r="J186" s="32">
        <v>45</v>
      </c>
      <c r="K186" s="32">
        <v>0</v>
      </c>
      <c r="L186" s="18">
        <v>237.16</v>
      </c>
      <c r="M186" s="33">
        <f t="shared" si="7"/>
        <v>3.011486721573348E-2</v>
      </c>
      <c r="N186" s="18">
        <f t="shared" si="8"/>
        <v>8112.34</v>
      </c>
      <c r="O186" s="19">
        <v>0</v>
      </c>
      <c r="P186" s="37">
        <f t="shared" si="9"/>
        <v>8112.34</v>
      </c>
    </row>
    <row r="187" spans="2:16" x14ac:dyDescent="0.25">
      <c r="B187" s="16">
        <v>545</v>
      </c>
      <c r="C187" s="20">
        <v>8</v>
      </c>
      <c r="D187" s="51" t="s">
        <v>130</v>
      </c>
      <c r="E187" s="17">
        <v>14.800550827676549</v>
      </c>
      <c r="F187" s="61">
        <v>0</v>
      </c>
      <c r="G187" s="32">
        <v>0</v>
      </c>
      <c r="H187" s="32">
        <v>0</v>
      </c>
      <c r="I187" s="32">
        <v>7613.66</v>
      </c>
      <c r="J187" s="32">
        <v>90</v>
      </c>
      <c r="K187" s="32">
        <v>0</v>
      </c>
      <c r="L187" s="18">
        <v>385.18</v>
      </c>
      <c r="M187" s="33">
        <f t="shared" si="7"/>
        <v>4.9999610574713839E-2</v>
      </c>
      <c r="N187" s="18">
        <f t="shared" si="8"/>
        <v>8088.84</v>
      </c>
      <c r="O187" s="19">
        <v>0</v>
      </c>
      <c r="P187" s="37">
        <f t="shared" si="9"/>
        <v>8088.84</v>
      </c>
    </row>
    <row r="188" spans="2:16" x14ac:dyDescent="0.25">
      <c r="B188" s="16">
        <v>602</v>
      </c>
      <c r="C188" s="20">
        <v>8</v>
      </c>
      <c r="D188" s="51" t="s">
        <v>143</v>
      </c>
      <c r="E188" s="17">
        <v>15.286633204362731</v>
      </c>
      <c r="F188" s="59">
        <v>1</v>
      </c>
      <c r="G188" s="32">
        <v>20123.16</v>
      </c>
      <c r="H188" s="32">
        <v>0</v>
      </c>
      <c r="I188" s="32">
        <v>4976</v>
      </c>
      <c r="J188" s="32">
        <v>454</v>
      </c>
      <c r="K188" s="32">
        <v>0</v>
      </c>
      <c r="L188" s="18">
        <v>775.67</v>
      </c>
      <c r="M188" s="33">
        <f t="shared" si="7"/>
        <v>3.035514981317379E-2</v>
      </c>
      <c r="N188" s="18">
        <f t="shared" si="8"/>
        <v>26328.829999999998</v>
      </c>
      <c r="O188" s="19">
        <v>0</v>
      </c>
      <c r="P188" s="37">
        <f t="shared" si="9"/>
        <v>26328.829999999998</v>
      </c>
    </row>
    <row r="189" spans="2:16" x14ac:dyDescent="0.25">
      <c r="B189" s="16">
        <v>605</v>
      </c>
      <c r="C189" s="20">
        <v>8</v>
      </c>
      <c r="D189" s="51" t="s">
        <v>146</v>
      </c>
      <c r="E189" s="17">
        <v>11.743233894780035</v>
      </c>
      <c r="F189" s="61">
        <v>1</v>
      </c>
      <c r="G189" s="32">
        <v>0</v>
      </c>
      <c r="H189" s="32">
        <v>4589.66</v>
      </c>
      <c r="I189" s="32">
        <v>3411.11</v>
      </c>
      <c r="J189" s="32">
        <v>110</v>
      </c>
      <c r="K189" s="32">
        <v>0</v>
      </c>
      <c r="L189" s="18">
        <v>245.52</v>
      </c>
      <c r="M189" s="33">
        <f t="shared" si="7"/>
        <v>3.0270862075980454E-2</v>
      </c>
      <c r="N189" s="18">
        <f t="shared" si="8"/>
        <v>8356.2900000000009</v>
      </c>
      <c r="O189" s="19">
        <v>0</v>
      </c>
      <c r="P189" s="37">
        <f t="shared" si="9"/>
        <v>8356.2900000000009</v>
      </c>
    </row>
    <row r="190" spans="2:16" x14ac:dyDescent="0.25">
      <c r="B190" s="16">
        <v>607</v>
      </c>
      <c r="C190" s="20">
        <v>8</v>
      </c>
      <c r="D190" s="51" t="s">
        <v>147</v>
      </c>
      <c r="E190" s="17">
        <v>17.618373107885343</v>
      </c>
      <c r="F190" s="59">
        <v>1</v>
      </c>
      <c r="G190" s="32">
        <v>0</v>
      </c>
      <c r="H190" s="32">
        <v>6884.48</v>
      </c>
      <c r="I190" s="32">
        <v>5116.67</v>
      </c>
      <c r="J190" s="32">
        <v>175</v>
      </c>
      <c r="K190" s="32">
        <v>0</v>
      </c>
      <c r="L190" s="18">
        <v>368.78</v>
      </c>
      <c r="M190" s="33">
        <f t="shared" si="7"/>
        <v>3.0287077606632636E-2</v>
      </c>
      <c r="N190" s="18">
        <f t="shared" si="8"/>
        <v>12544.93</v>
      </c>
      <c r="O190" s="19">
        <v>0</v>
      </c>
      <c r="P190" s="37">
        <f t="shared" si="9"/>
        <v>12544.93</v>
      </c>
    </row>
    <row r="191" spans="2:16" x14ac:dyDescent="0.25">
      <c r="B191" s="16">
        <v>610</v>
      </c>
      <c r="C191" s="20">
        <v>8</v>
      </c>
      <c r="D191" s="51" t="s">
        <v>148</v>
      </c>
      <c r="E191" s="17">
        <v>75.671529349767766</v>
      </c>
      <c r="F191" s="59">
        <v>0</v>
      </c>
      <c r="G191" s="32">
        <v>0</v>
      </c>
      <c r="H191" s="32">
        <v>0</v>
      </c>
      <c r="I191" s="32">
        <v>37693.06</v>
      </c>
      <c r="J191" s="32">
        <v>200</v>
      </c>
      <c r="K191" s="32">
        <v>0</v>
      </c>
      <c r="L191" s="18">
        <v>1502.09</v>
      </c>
      <c r="M191" s="33">
        <f t="shared" si="7"/>
        <v>3.9640240191739597E-2</v>
      </c>
      <c r="N191" s="18">
        <f t="shared" si="8"/>
        <v>39395.149999999994</v>
      </c>
      <c r="O191" s="19">
        <v>0</v>
      </c>
      <c r="P191" s="37">
        <f t="shared" si="9"/>
        <v>39395.149999999994</v>
      </c>
    </row>
    <row r="192" spans="2:16" x14ac:dyDescent="0.25">
      <c r="B192" s="16">
        <v>611</v>
      </c>
      <c r="C192" s="20">
        <v>8</v>
      </c>
      <c r="D192" s="51" t="s">
        <v>149</v>
      </c>
      <c r="E192" s="17">
        <v>19.780665332856973</v>
      </c>
      <c r="F192" s="61">
        <v>0</v>
      </c>
      <c r="G192" s="32">
        <v>0</v>
      </c>
      <c r="H192" s="32">
        <v>10973.08</v>
      </c>
      <c r="I192" s="32">
        <v>24392.959999999999</v>
      </c>
      <c r="J192" s="32">
        <v>400</v>
      </c>
      <c r="K192" s="32">
        <v>0</v>
      </c>
      <c r="L192" s="18">
        <v>1568.84</v>
      </c>
      <c r="M192" s="33">
        <f t="shared" si="7"/>
        <v>4.3863955864277951E-2</v>
      </c>
      <c r="N192" s="18">
        <f t="shared" si="8"/>
        <v>37334.879999999997</v>
      </c>
      <c r="O192" s="19">
        <v>0</v>
      </c>
      <c r="P192" s="37">
        <f t="shared" si="9"/>
        <v>37334.879999999997</v>
      </c>
    </row>
    <row r="193" spans="2:16" x14ac:dyDescent="0.25">
      <c r="B193" s="16">
        <v>616</v>
      </c>
      <c r="C193" s="20">
        <v>8</v>
      </c>
      <c r="D193" s="51" t="s">
        <v>151</v>
      </c>
      <c r="E193" s="17">
        <v>164.92000000000002</v>
      </c>
      <c r="F193" s="61">
        <v>0</v>
      </c>
      <c r="G193" s="32">
        <v>0</v>
      </c>
      <c r="H193" s="32">
        <v>53736.27</v>
      </c>
      <c r="I193" s="32">
        <v>195835.58</v>
      </c>
      <c r="J193" s="32">
        <v>1915.17</v>
      </c>
      <c r="K193" s="32">
        <v>993.09</v>
      </c>
      <c r="L193" s="18">
        <v>11549.28</v>
      </c>
      <c r="M193" s="33">
        <f t="shared" si="7"/>
        <v>4.574332607824038E-2</v>
      </c>
      <c r="N193" s="18">
        <f t="shared" si="8"/>
        <v>264029.39</v>
      </c>
      <c r="O193" s="19">
        <v>0</v>
      </c>
      <c r="P193" s="37">
        <f t="shared" si="9"/>
        <v>264029.39</v>
      </c>
    </row>
    <row r="194" spans="2:16" x14ac:dyDescent="0.25">
      <c r="B194" s="16">
        <v>637</v>
      </c>
      <c r="C194" s="20">
        <v>8</v>
      </c>
      <c r="D194" s="51" t="s">
        <v>163</v>
      </c>
      <c r="E194" s="17">
        <v>11.1622</v>
      </c>
      <c r="F194" s="59">
        <v>1</v>
      </c>
      <c r="G194" s="32">
        <v>11428.8</v>
      </c>
      <c r="H194" s="32">
        <v>0</v>
      </c>
      <c r="I194" s="32">
        <v>12000</v>
      </c>
      <c r="J194" s="32">
        <v>0</v>
      </c>
      <c r="K194" s="32">
        <v>0</v>
      </c>
      <c r="L194" s="18">
        <v>702.86</v>
      </c>
      <c r="M194" s="33">
        <f t="shared" si="7"/>
        <v>2.9999829269958343E-2</v>
      </c>
      <c r="N194" s="18">
        <f t="shared" si="8"/>
        <v>24131.66</v>
      </c>
      <c r="O194" s="19">
        <v>0</v>
      </c>
      <c r="P194" s="37">
        <f t="shared" si="9"/>
        <v>24131.66</v>
      </c>
    </row>
    <row r="195" spans="2:16" x14ac:dyDescent="0.25">
      <c r="B195" s="16">
        <v>638</v>
      </c>
      <c r="C195" s="20">
        <v>8</v>
      </c>
      <c r="D195" s="51" t="s">
        <v>164</v>
      </c>
      <c r="E195" s="17">
        <v>11.482586231848504</v>
      </c>
      <c r="F195" s="59">
        <v>1</v>
      </c>
      <c r="G195" s="32">
        <v>455.7</v>
      </c>
      <c r="H195" s="32">
        <v>5462.07</v>
      </c>
      <c r="I195" s="32">
        <v>12706.5</v>
      </c>
      <c r="J195" s="32">
        <v>750</v>
      </c>
      <c r="K195" s="32">
        <v>0</v>
      </c>
      <c r="L195" s="18">
        <v>605.34</v>
      </c>
      <c r="M195" s="33">
        <f t="shared" si="7"/>
        <v>3.1244532052046348E-2</v>
      </c>
      <c r="N195" s="18">
        <f t="shared" si="8"/>
        <v>19979.61</v>
      </c>
      <c r="O195" s="19">
        <v>0</v>
      </c>
      <c r="P195" s="37">
        <f t="shared" si="9"/>
        <v>19979.61</v>
      </c>
    </row>
    <row r="196" spans="2:16" x14ac:dyDescent="0.25">
      <c r="B196" s="16">
        <v>639</v>
      </c>
      <c r="C196" s="20">
        <v>8</v>
      </c>
      <c r="D196" s="51" t="s">
        <v>165</v>
      </c>
      <c r="E196" s="17">
        <v>26.744088597118019</v>
      </c>
      <c r="F196" s="61">
        <v>0</v>
      </c>
      <c r="G196" s="32">
        <v>687.67</v>
      </c>
      <c r="H196" s="32">
        <v>0</v>
      </c>
      <c r="I196" s="32">
        <v>18265</v>
      </c>
      <c r="J196" s="32">
        <v>50</v>
      </c>
      <c r="K196" s="32">
        <v>0</v>
      </c>
      <c r="L196" s="18">
        <v>584.83000000000004</v>
      </c>
      <c r="M196" s="33">
        <f t="shared" si="7"/>
        <v>3.0776201449585774E-2</v>
      </c>
      <c r="N196" s="18">
        <f t="shared" si="8"/>
        <v>19587.5</v>
      </c>
      <c r="O196" s="19">
        <v>0</v>
      </c>
      <c r="P196" s="37">
        <f t="shared" si="9"/>
        <v>19587.5</v>
      </c>
    </row>
    <row r="197" spans="2:16" x14ac:dyDescent="0.25">
      <c r="B197" s="16">
        <v>645</v>
      </c>
      <c r="C197" s="20">
        <v>8</v>
      </c>
      <c r="D197" s="51" t="s">
        <v>274</v>
      </c>
      <c r="E197" s="17">
        <v>4.4384178397046563</v>
      </c>
      <c r="F197" s="59">
        <v>0</v>
      </c>
      <c r="G197" s="32">
        <v>4232.53</v>
      </c>
      <c r="H197" s="32">
        <v>431.1</v>
      </c>
      <c r="I197" s="32">
        <v>0</v>
      </c>
      <c r="J197" s="32">
        <v>9636</v>
      </c>
      <c r="K197" s="32">
        <v>0</v>
      </c>
      <c r="L197" s="18">
        <v>643.22</v>
      </c>
      <c r="M197" s="33">
        <f t="shared" si="7"/>
        <v>4.498158343957151E-2</v>
      </c>
      <c r="N197" s="18">
        <f t="shared" si="8"/>
        <v>14942.85</v>
      </c>
      <c r="O197" s="19">
        <v>0</v>
      </c>
      <c r="P197" s="37">
        <f t="shared" si="9"/>
        <v>14942.85</v>
      </c>
    </row>
    <row r="198" spans="2:16" x14ac:dyDescent="0.25">
      <c r="B198" s="16">
        <v>709</v>
      </c>
      <c r="C198" s="20">
        <v>8</v>
      </c>
      <c r="D198" s="51" t="s">
        <v>169</v>
      </c>
      <c r="E198" s="17">
        <v>69.808973502441347</v>
      </c>
      <c r="F198" s="59">
        <v>0</v>
      </c>
      <c r="G198" s="32">
        <v>0</v>
      </c>
      <c r="H198" s="32">
        <v>9361.32</v>
      </c>
      <c r="I198" s="32">
        <v>32694.13</v>
      </c>
      <c r="J198" s="32">
        <v>300</v>
      </c>
      <c r="K198" s="32">
        <v>0</v>
      </c>
      <c r="L198" s="18">
        <v>1276.6600000000001</v>
      </c>
      <c r="M198" s="33">
        <f t="shared" ref="M198:M258" si="10">L198/(N198-L198)</f>
        <v>3.0141575641387357E-2</v>
      </c>
      <c r="N198" s="18">
        <f t="shared" ref="N198:N258" si="11">G198+H198+I198+J198+K198+L198</f>
        <v>43632.11</v>
      </c>
      <c r="O198" s="19">
        <v>0</v>
      </c>
      <c r="P198" s="37">
        <f t="shared" ref="P198:P258" si="12">N198-O198</f>
        <v>43632.11</v>
      </c>
    </row>
    <row r="199" spans="2:16" x14ac:dyDescent="0.25">
      <c r="B199" s="16">
        <v>714</v>
      </c>
      <c r="C199" s="20">
        <v>8</v>
      </c>
      <c r="D199" s="51" t="s">
        <v>173</v>
      </c>
      <c r="E199" s="17">
        <v>55.79475654400381</v>
      </c>
      <c r="F199" s="59">
        <v>0</v>
      </c>
      <c r="G199" s="32">
        <v>0</v>
      </c>
      <c r="H199" s="32">
        <v>0</v>
      </c>
      <c r="I199" s="32">
        <v>61263.33</v>
      </c>
      <c r="J199" s="32">
        <v>0</v>
      </c>
      <c r="K199" s="32">
        <v>0</v>
      </c>
      <c r="L199" s="18">
        <v>1837.9</v>
      </c>
      <c r="M199" s="33">
        <f t="shared" si="10"/>
        <v>3.000000163229782E-2</v>
      </c>
      <c r="N199" s="18">
        <f t="shared" si="11"/>
        <v>63101.23</v>
      </c>
      <c r="O199" s="19">
        <v>0</v>
      </c>
      <c r="P199" s="37">
        <f t="shared" si="12"/>
        <v>63101.23</v>
      </c>
    </row>
    <row r="200" spans="2:16" x14ac:dyDescent="0.25">
      <c r="B200" s="16">
        <v>749</v>
      </c>
      <c r="C200" s="20">
        <v>8</v>
      </c>
      <c r="D200" s="51" t="s">
        <v>180</v>
      </c>
      <c r="E200" s="17">
        <v>25.180157901631535</v>
      </c>
      <c r="F200" s="59">
        <v>0</v>
      </c>
      <c r="G200" s="32">
        <v>0</v>
      </c>
      <c r="H200" s="32">
        <v>0</v>
      </c>
      <c r="I200" s="32">
        <v>4248</v>
      </c>
      <c r="J200" s="32">
        <v>300</v>
      </c>
      <c r="K200" s="32">
        <v>0</v>
      </c>
      <c r="L200" s="18">
        <v>142.44</v>
      </c>
      <c r="M200" s="33">
        <f t="shared" si="10"/>
        <v>3.1319261213720313E-2</v>
      </c>
      <c r="N200" s="18">
        <f t="shared" si="11"/>
        <v>4690.4399999999996</v>
      </c>
      <c r="O200" s="19">
        <v>0</v>
      </c>
      <c r="P200" s="37">
        <f t="shared" si="12"/>
        <v>4690.4399999999996</v>
      </c>
    </row>
    <row r="201" spans="2:16" x14ac:dyDescent="0.25">
      <c r="B201" s="16">
        <v>764</v>
      </c>
      <c r="C201" s="20">
        <v>8</v>
      </c>
      <c r="D201" s="51" t="s">
        <v>185</v>
      </c>
      <c r="E201" s="17">
        <v>15.2</v>
      </c>
      <c r="F201" s="61">
        <v>1</v>
      </c>
      <c r="G201" s="32">
        <v>0</v>
      </c>
      <c r="H201" s="32">
        <v>0</v>
      </c>
      <c r="I201" s="32">
        <v>11342.41</v>
      </c>
      <c r="J201" s="32">
        <v>0</v>
      </c>
      <c r="K201" s="32">
        <v>0</v>
      </c>
      <c r="L201" s="18">
        <v>340.27</v>
      </c>
      <c r="M201" s="33">
        <f t="shared" si="10"/>
        <v>2.999979722122547E-2</v>
      </c>
      <c r="N201" s="18">
        <f t="shared" si="11"/>
        <v>11682.68</v>
      </c>
      <c r="O201" s="19">
        <v>0</v>
      </c>
      <c r="P201" s="37">
        <f t="shared" si="12"/>
        <v>11682.68</v>
      </c>
    </row>
    <row r="202" spans="2:16" x14ac:dyDescent="0.25">
      <c r="B202" s="16">
        <v>775</v>
      </c>
      <c r="C202" s="20">
        <v>8</v>
      </c>
      <c r="D202" s="51" t="s">
        <v>190</v>
      </c>
      <c r="E202" s="17">
        <v>138.16439494800289</v>
      </c>
      <c r="F202" s="61">
        <v>1</v>
      </c>
      <c r="G202" s="32">
        <v>0</v>
      </c>
      <c r="H202" s="32">
        <v>41727.15</v>
      </c>
      <c r="I202" s="32">
        <v>45315.12</v>
      </c>
      <c r="J202" s="32">
        <v>12506</v>
      </c>
      <c r="K202" s="32">
        <v>183.93</v>
      </c>
      <c r="L202" s="18">
        <v>3284.16</v>
      </c>
      <c r="M202" s="33">
        <f t="shared" si="10"/>
        <v>3.2929785966819142E-2</v>
      </c>
      <c r="N202" s="18">
        <f t="shared" si="11"/>
        <v>103016.36</v>
      </c>
      <c r="O202" s="19">
        <v>0</v>
      </c>
      <c r="P202" s="37">
        <f t="shared" si="12"/>
        <v>103016.36</v>
      </c>
    </row>
    <row r="203" spans="2:16" x14ac:dyDescent="0.25">
      <c r="B203" s="16">
        <v>790</v>
      </c>
      <c r="C203" s="20">
        <v>8</v>
      </c>
      <c r="D203" s="51" t="s">
        <v>192</v>
      </c>
      <c r="E203" s="17">
        <v>9.7918986885088461</v>
      </c>
      <c r="F203" s="61">
        <v>1</v>
      </c>
      <c r="G203" s="32">
        <v>0</v>
      </c>
      <c r="H203" s="32">
        <v>3833.21</v>
      </c>
      <c r="I203" s="32">
        <v>3996.97</v>
      </c>
      <c r="J203" s="32">
        <v>45</v>
      </c>
      <c r="K203" s="32">
        <v>0</v>
      </c>
      <c r="L203" s="18">
        <v>237.16</v>
      </c>
      <c r="M203" s="33">
        <f t="shared" si="10"/>
        <v>3.011486721573348E-2</v>
      </c>
      <c r="N203" s="18">
        <f t="shared" si="11"/>
        <v>8112.34</v>
      </c>
      <c r="O203" s="19">
        <v>0</v>
      </c>
      <c r="P203" s="37">
        <f t="shared" si="12"/>
        <v>8112.34</v>
      </c>
    </row>
    <row r="204" spans="2:16" x14ac:dyDescent="0.25">
      <c r="B204" s="16">
        <v>795</v>
      </c>
      <c r="C204" s="20">
        <v>8</v>
      </c>
      <c r="D204" s="51" t="s">
        <v>194</v>
      </c>
      <c r="E204" s="17">
        <v>254.79365731271687</v>
      </c>
      <c r="F204" s="61">
        <v>1</v>
      </c>
      <c r="G204" s="32">
        <v>111976.2</v>
      </c>
      <c r="H204" s="32">
        <v>90486.56</v>
      </c>
      <c r="I204" s="32">
        <v>46259.950000000004</v>
      </c>
      <c r="J204" s="32">
        <v>7238.18</v>
      </c>
      <c r="K204" s="32">
        <v>3868.13</v>
      </c>
      <c r="L204" s="18">
        <v>12821.88</v>
      </c>
      <c r="M204" s="33">
        <f t="shared" si="10"/>
        <v>4.9347374669696242E-2</v>
      </c>
      <c r="N204" s="18">
        <f t="shared" si="11"/>
        <v>272650.90000000002</v>
      </c>
      <c r="O204" s="19">
        <v>18454.21</v>
      </c>
      <c r="P204" s="37">
        <f t="shared" si="12"/>
        <v>254196.69000000003</v>
      </c>
    </row>
    <row r="205" spans="2:16" x14ac:dyDescent="0.25">
      <c r="B205" s="16">
        <v>796</v>
      </c>
      <c r="C205" s="20">
        <v>8</v>
      </c>
      <c r="D205" s="51" t="s">
        <v>195</v>
      </c>
      <c r="E205" s="17">
        <v>32</v>
      </c>
      <c r="F205" s="61">
        <v>1</v>
      </c>
      <c r="G205" s="32">
        <v>0</v>
      </c>
      <c r="H205" s="32">
        <v>0</v>
      </c>
      <c r="I205" s="32">
        <v>21333.57</v>
      </c>
      <c r="J205" s="32">
        <v>47.74</v>
      </c>
      <c r="K205" s="32">
        <v>513.05999999999995</v>
      </c>
      <c r="L205" s="18">
        <v>702.39</v>
      </c>
      <c r="M205" s="33">
        <f t="shared" si="10"/>
        <v>3.2080850008472495E-2</v>
      </c>
      <c r="N205" s="18">
        <f t="shared" si="11"/>
        <v>22596.760000000002</v>
      </c>
      <c r="O205" s="19">
        <v>0</v>
      </c>
      <c r="P205" s="37">
        <f t="shared" si="12"/>
        <v>22596.760000000002</v>
      </c>
    </row>
    <row r="206" spans="2:16" x14ac:dyDescent="0.25">
      <c r="B206" s="16">
        <v>797</v>
      </c>
      <c r="C206" s="20">
        <v>8</v>
      </c>
      <c r="D206" s="51" t="s">
        <v>196</v>
      </c>
      <c r="E206" s="17">
        <v>24.367612903417886</v>
      </c>
      <c r="F206" s="59">
        <v>0</v>
      </c>
      <c r="G206" s="32">
        <v>0</v>
      </c>
      <c r="H206" s="32">
        <v>0</v>
      </c>
      <c r="I206" s="32">
        <v>38398.28</v>
      </c>
      <c r="J206" s="32">
        <v>15</v>
      </c>
      <c r="K206" s="32">
        <v>0</v>
      </c>
      <c r="L206" s="18">
        <v>1571.9</v>
      </c>
      <c r="M206" s="33">
        <f t="shared" si="10"/>
        <v>4.092074407600705E-2</v>
      </c>
      <c r="N206" s="18">
        <f t="shared" si="11"/>
        <v>39985.18</v>
      </c>
      <c r="O206" s="19">
        <v>1159</v>
      </c>
      <c r="P206" s="37">
        <f t="shared" si="12"/>
        <v>38826.18</v>
      </c>
    </row>
    <row r="207" spans="2:16" x14ac:dyDescent="0.25">
      <c r="B207" s="16">
        <v>801</v>
      </c>
      <c r="C207" s="20">
        <v>8</v>
      </c>
      <c r="D207" s="51" t="s">
        <v>197</v>
      </c>
      <c r="E207" s="17">
        <v>135.0746846492795</v>
      </c>
      <c r="F207" s="59">
        <v>0</v>
      </c>
      <c r="G207" s="32">
        <v>0</v>
      </c>
      <c r="H207" s="32">
        <v>0</v>
      </c>
      <c r="I207" s="32">
        <v>91174</v>
      </c>
      <c r="J207" s="32">
        <v>1839</v>
      </c>
      <c r="K207" s="32">
        <v>0</v>
      </c>
      <c r="L207" s="18">
        <v>3725.85</v>
      </c>
      <c r="M207" s="33">
        <f t="shared" si="10"/>
        <v>4.0057303817745908E-2</v>
      </c>
      <c r="N207" s="18">
        <f t="shared" si="11"/>
        <v>96738.85</v>
      </c>
      <c r="O207" s="19">
        <v>0</v>
      </c>
      <c r="P207" s="37">
        <f t="shared" si="12"/>
        <v>96738.85</v>
      </c>
    </row>
    <row r="208" spans="2:16" x14ac:dyDescent="0.25">
      <c r="B208" s="16">
        <v>810</v>
      </c>
      <c r="C208" s="20">
        <v>8</v>
      </c>
      <c r="D208" s="51" t="s">
        <v>200</v>
      </c>
      <c r="E208" s="17">
        <v>124.98999999999998</v>
      </c>
      <c r="F208" s="61">
        <v>0</v>
      </c>
      <c r="G208" s="32">
        <v>1906.5</v>
      </c>
      <c r="H208" s="32">
        <v>89939.61</v>
      </c>
      <c r="I208" s="32">
        <v>43238.95</v>
      </c>
      <c r="J208" s="32">
        <v>0</v>
      </c>
      <c r="K208" s="32">
        <v>529.88</v>
      </c>
      <c r="L208" s="18">
        <v>4981.95</v>
      </c>
      <c r="M208" s="33">
        <f t="shared" si="10"/>
        <v>3.6735996786194797E-2</v>
      </c>
      <c r="N208" s="18">
        <f t="shared" si="11"/>
        <v>140596.89000000001</v>
      </c>
      <c r="O208" s="19">
        <v>0</v>
      </c>
      <c r="P208" s="37">
        <f t="shared" si="12"/>
        <v>140596.89000000001</v>
      </c>
    </row>
    <row r="209" spans="2:16" x14ac:dyDescent="0.25">
      <c r="B209" s="16">
        <v>812</v>
      </c>
      <c r="C209" s="20">
        <v>8</v>
      </c>
      <c r="D209" s="51" t="s">
        <v>202</v>
      </c>
      <c r="E209" s="17">
        <v>42.133342486310362</v>
      </c>
      <c r="F209" s="61">
        <v>1</v>
      </c>
      <c r="G209" s="32">
        <v>9736.92</v>
      </c>
      <c r="H209" s="32">
        <v>0</v>
      </c>
      <c r="I209" s="32">
        <v>68295.83</v>
      </c>
      <c r="J209" s="32">
        <v>111.74000000000001</v>
      </c>
      <c r="K209" s="32">
        <v>513.57000000000005</v>
      </c>
      <c r="L209" s="18">
        <v>2919.86</v>
      </c>
      <c r="M209" s="33">
        <f t="shared" si="10"/>
        <v>3.7120925687717188E-2</v>
      </c>
      <c r="N209" s="18">
        <f t="shared" si="11"/>
        <v>81577.920000000013</v>
      </c>
      <c r="O209" s="19">
        <v>273</v>
      </c>
      <c r="P209" s="37">
        <f t="shared" si="12"/>
        <v>81304.920000000013</v>
      </c>
    </row>
    <row r="210" spans="2:16" x14ac:dyDescent="0.25">
      <c r="B210" s="16">
        <v>818</v>
      </c>
      <c r="C210" s="20">
        <v>8</v>
      </c>
      <c r="D210" s="51" t="s">
        <v>203</v>
      </c>
      <c r="E210" s="17">
        <v>39.648701095629384</v>
      </c>
      <c r="F210" s="59">
        <v>0</v>
      </c>
      <c r="G210" s="32">
        <v>0</v>
      </c>
      <c r="H210" s="32">
        <v>0</v>
      </c>
      <c r="I210" s="32">
        <v>15350.8</v>
      </c>
      <c r="J210" s="32">
        <v>54.82</v>
      </c>
      <c r="K210" s="32">
        <v>0</v>
      </c>
      <c r="L210" s="18">
        <v>463.27</v>
      </c>
      <c r="M210" s="33">
        <f t="shared" si="10"/>
        <v>3.0071493390074533E-2</v>
      </c>
      <c r="N210" s="18">
        <f t="shared" si="11"/>
        <v>15868.89</v>
      </c>
      <c r="O210" s="19">
        <v>0</v>
      </c>
      <c r="P210" s="37">
        <f t="shared" si="12"/>
        <v>15868.89</v>
      </c>
    </row>
    <row r="211" spans="2:16" x14ac:dyDescent="0.25">
      <c r="B211" s="16">
        <v>833</v>
      </c>
      <c r="C211" s="20">
        <v>8</v>
      </c>
      <c r="D211" s="51" t="s">
        <v>207</v>
      </c>
      <c r="E211" s="17">
        <v>61.805842122186505</v>
      </c>
      <c r="F211" s="61">
        <v>0</v>
      </c>
      <c r="G211" s="32">
        <v>0</v>
      </c>
      <c r="H211" s="32">
        <v>21635.77</v>
      </c>
      <c r="I211" s="32">
        <v>14297.76</v>
      </c>
      <c r="J211" s="32">
        <v>50</v>
      </c>
      <c r="K211" s="32">
        <v>0</v>
      </c>
      <c r="L211" s="18">
        <v>1366.46</v>
      </c>
      <c r="M211" s="33">
        <f t="shared" si="10"/>
        <v>3.7974595599709095E-2</v>
      </c>
      <c r="N211" s="18">
        <f t="shared" si="11"/>
        <v>37349.99</v>
      </c>
      <c r="O211" s="19">
        <v>0</v>
      </c>
      <c r="P211" s="37">
        <f t="shared" si="12"/>
        <v>37349.99</v>
      </c>
    </row>
    <row r="212" spans="2:16" x14ac:dyDescent="0.25">
      <c r="B212" s="16">
        <v>834</v>
      </c>
      <c r="C212" s="20">
        <v>8</v>
      </c>
      <c r="D212" s="51" t="s">
        <v>208</v>
      </c>
      <c r="E212" s="17">
        <v>74.23</v>
      </c>
      <c r="F212" s="61">
        <v>0</v>
      </c>
      <c r="G212" s="32">
        <v>0</v>
      </c>
      <c r="H212" s="32">
        <v>4473.13</v>
      </c>
      <c r="I212" s="32">
        <v>39679.279999999999</v>
      </c>
      <c r="J212" s="32">
        <v>7956.23</v>
      </c>
      <c r="K212" s="32">
        <v>686.51</v>
      </c>
      <c r="L212" s="18">
        <v>2328.04</v>
      </c>
      <c r="M212" s="33">
        <f t="shared" si="10"/>
        <v>4.4095717125531418E-2</v>
      </c>
      <c r="N212" s="18">
        <f t="shared" si="11"/>
        <v>55123.19</v>
      </c>
      <c r="O212" s="19">
        <v>3760.4799999999996</v>
      </c>
      <c r="P212" s="37">
        <f t="shared" si="12"/>
        <v>51362.710000000006</v>
      </c>
    </row>
    <row r="213" spans="2:16" x14ac:dyDescent="0.25">
      <c r="B213" s="16">
        <v>837</v>
      </c>
      <c r="C213" s="20">
        <v>8</v>
      </c>
      <c r="D213" s="51" t="s">
        <v>209</v>
      </c>
      <c r="E213" s="17">
        <v>176.99</v>
      </c>
      <c r="F213" s="61">
        <v>0</v>
      </c>
      <c r="G213" s="32">
        <v>23865.73</v>
      </c>
      <c r="H213" s="32">
        <v>0</v>
      </c>
      <c r="I213" s="32">
        <v>112010.03</v>
      </c>
      <c r="J213" s="32">
        <v>451.81</v>
      </c>
      <c r="K213" s="32">
        <v>748.26</v>
      </c>
      <c r="L213" s="18">
        <v>5400.88</v>
      </c>
      <c r="M213" s="33">
        <f t="shared" si="10"/>
        <v>3.9400673335335624E-2</v>
      </c>
      <c r="N213" s="18">
        <f t="shared" si="11"/>
        <v>142476.71000000002</v>
      </c>
      <c r="O213" s="19">
        <v>0</v>
      </c>
      <c r="P213" s="37">
        <f t="shared" si="12"/>
        <v>142476.71000000002</v>
      </c>
    </row>
    <row r="214" spans="2:16" x14ac:dyDescent="0.25">
      <c r="B214" s="16">
        <v>845</v>
      </c>
      <c r="C214" s="20">
        <v>8</v>
      </c>
      <c r="D214" s="51" t="s">
        <v>212</v>
      </c>
      <c r="E214" s="17">
        <v>4.1985407326268138</v>
      </c>
      <c r="F214" s="61">
        <v>1</v>
      </c>
      <c r="G214" s="32">
        <v>0</v>
      </c>
      <c r="H214" s="32">
        <v>0</v>
      </c>
      <c r="I214" s="32">
        <v>8666.9599999999991</v>
      </c>
      <c r="J214" s="32">
        <v>0</v>
      </c>
      <c r="K214" s="32">
        <v>0</v>
      </c>
      <c r="L214" s="18">
        <v>276.8</v>
      </c>
      <c r="M214" s="33">
        <f t="shared" si="10"/>
        <v>3.1937380580964958E-2</v>
      </c>
      <c r="N214" s="18">
        <f t="shared" si="11"/>
        <v>8943.7599999999984</v>
      </c>
      <c r="O214" s="19">
        <v>0</v>
      </c>
      <c r="P214" s="37">
        <f t="shared" si="12"/>
        <v>8943.7599999999984</v>
      </c>
    </row>
    <row r="215" spans="2:16" x14ac:dyDescent="0.25">
      <c r="B215" s="16">
        <v>847</v>
      </c>
      <c r="C215" s="20">
        <v>8</v>
      </c>
      <c r="D215" s="51" t="s">
        <v>214</v>
      </c>
      <c r="E215" s="17">
        <v>66.183100660950345</v>
      </c>
      <c r="F215" s="59">
        <v>0</v>
      </c>
      <c r="G215" s="32">
        <v>0</v>
      </c>
      <c r="H215" s="32">
        <v>0</v>
      </c>
      <c r="I215" s="32">
        <v>125436.79000000001</v>
      </c>
      <c r="J215" s="32">
        <v>130</v>
      </c>
      <c r="K215" s="32">
        <v>438.45</v>
      </c>
      <c r="L215" s="18">
        <v>5756.74</v>
      </c>
      <c r="M215" s="33">
        <f t="shared" si="10"/>
        <v>4.568651271962975E-2</v>
      </c>
      <c r="N215" s="18">
        <f t="shared" si="11"/>
        <v>131761.98000000001</v>
      </c>
      <c r="O215" s="19">
        <v>0</v>
      </c>
      <c r="P215" s="37">
        <f t="shared" si="12"/>
        <v>131761.98000000001</v>
      </c>
    </row>
    <row r="216" spans="2:16" x14ac:dyDescent="0.25">
      <c r="B216" s="16">
        <v>866</v>
      </c>
      <c r="C216" s="20">
        <v>8</v>
      </c>
      <c r="D216" s="51" t="s">
        <v>218</v>
      </c>
      <c r="E216" s="17">
        <v>147.75213403001072</v>
      </c>
      <c r="F216" s="61">
        <v>0</v>
      </c>
      <c r="G216" s="32">
        <v>0</v>
      </c>
      <c r="H216" s="32">
        <v>0</v>
      </c>
      <c r="I216" s="32">
        <v>50630.57</v>
      </c>
      <c r="J216" s="32">
        <v>2691</v>
      </c>
      <c r="K216" s="32">
        <v>0</v>
      </c>
      <c r="L216" s="18">
        <v>1653.47</v>
      </c>
      <c r="M216" s="33">
        <f t="shared" si="10"/>
        <v>3.1009402011231101E-2</v>
      </c>
      <c r="N216" s="18">
        <f t="shared" si="11"/>
        <v>54975.040000000001</v>
      </c>
      <c r="O216" s="19">
        <v>0</v>
      </c>
      <c r="P216" s="37">
        <f t="shared" si="12"/>
        <v>54975.040000000001</v>
      </c>
    </row>
    <row r="217" spans="2:16" x14ac:dyDescent="0.25">
      <c r="B217" s="16">
        <v>871</v>
      </c>
      <c r="C217" s="20">
        <v>8</v>
      </c>
      <c r="D217" s="51" t="s">
        <v>219</v>
      </c>
      <c r="E217" s="17">
        <v>12.214386102179351</v>
      </c>
      <c r="F217" s="61">
        <v>0</v>
      </c>
      <c r="G217" s="32">
        <v>0</v>
      </c>
      <c r="H217" s="32">
        <v>0</v>
      </c>
      <c r="I217" s="32">
        <v>11658.43</v>
      </c>
      <c r="J217" s="32">
        <v>460.52</v>
      </c>
      <c r="K217" s="32">
        <v>0</v>
      </c>
      <c r="L217" s="18">
        <v>605.95000000000005</v>
      </c>
      <c r="M217" s="33">
        <f t="shared" si="10"/>
        <v>5.0000206288498592E-2</v>
      </c>
      <c r="N217" s="18">
        <f t="shared" si="11"/>
        <v>12724.900000000001</v>
      </c>
      <c r="O217" s="19">
        <v>0</v>
      </c>
      <c r="P217" s="37">
        <f t="shared" si="12"/>
        <v>12724.900000000001</v>
      </c>
    </row>
    <row r="218" spans="2:16" x14ac:dyDescent="0.25">
      <c r="B218" s="16">
        <v>873</v>
      </c>
      <c r="C218" s="20">
        <v>8</v>
      </c>
      <c r="D218" s="51" t="s">
        <v>220</v>
      </c>
      <c r="E218" s="17">
        <v>185.67000000000002</v>
      </c>
      <c r="F218" s="61">
        <v>0</v>
      </c>
      <c r="G218" s="32">
        <v>0</v>
      </c>
      <c r="H218" s="32">
        <v>0</v>
      </c>
      <c r="I218" s="32">
        <v>70757.02</v>
      </c>
      <c r="J218" s="32">
        <v>950.21</v>
      </c>
      <c r="K218" s="32">
        <v>96.37</v>
      </c>
      <c r="L218" s="18">
        <v>2801.9</v>
      </c>
      <c r="M218" s="33">
        <f t="shared" si="10"/>
        <v>3.9021720359424875E-2</v>
      </c>
      <c r="N218" s="18">
        <f t="shared" si="11"/>
        <v>74605.5</v>
      </c>
      <c r="O218" s="19">
        <v>0</v>
      </c>
      <c r="P218" s="37">
        <f t="shared" si="12"/>
        <v>74605.5</v>
      </c>
    </row>
    <row r="219" spans="2:16" x14ac:dyDescent="0.25">
      <c r="B219" s="16">
        <v>905</v>
      </c>
      <c r="C219" s="20">
        <v>8</v>
      </c>
      <c r="D219" s="51" t="s">
        <v>228</v>
      </c>
      <c r="E219" s="17">
        <v>93.093193074907703</v>
      </c>
      <c r="F219" s="59">
        <v>0</v>
      </c>
      <c r="G219" s="32">
        <v>0</v>
      </c>
      <c r="H219" s="32">
        <v>0</v>
      </c>
      <c r="I219" s="32">
        <v>58865.06</v>
      </c>
      <c r="J219" s="32">
        <v>850</v>
      </c>
      <c r="K219" s="32">
        <v>0</v>
      </c>
      <c r="L219" s="18">
        <v>2471.48</v>
      </c>
      <c r="M219" s="33">
        <f t="shared" si="10"/>
        <v>4.1387884396331516E-2</v>
      </c>
      <c r="N219" s="18">
        <f t="shared" si="11"/>
        <v>62186.54</v>
      </c>
      <c r="O219" s="19">
        <v>0</v>
      </c>
      <c r="P219" s="37">
        <f t="shared" si="12"/>
        <v>62186.54</v>
      </c>
    </row>
    <row r="220" spans="2:16" x14ac:dyDescent="0.25">
      <c r="B220" s="16">
        <v>907</v>
      </c>
      <c r="C220" s="20">
        <v>8</v>
      </c>
      <c r="D220" s="51" t="s">
        <v>230</v>
      </c>
      <c r="E220" s="17">
        <v>19.623398559009171</v>
      </c>
      <c r="F220" s="59">
        <v>0</v>
      </c>
      <c r="G220" s="32">
        <v>0</v>
      </c>
      <c r="H220" s="32">
        <v>0</v>
      </c>
      <c r="I220" s="32">
        <v>17319.8</v>
      </c>
      <c r="J220" s="32">
        <v>0</v>
      </c>
      <c r="K220" s="32">
        <v>2015.74</v>
      </c>
      <c r="L220" s="18">
        <v>854.3</v>
      </c>
      <c r="M220" s="33">
        <f t="shared" si="10"/>
        <v>4.4182888091048915E-2</v>
      </c>
      <c r="N220" s="18">
        <f t="shared" si="11"/>
        <v>20189.84</v>
      </c>
      <c r="O220" s="19">
        <v>0</v>
      </c>
      <c r="P220" s="37">
        <f t="shared" si="12"/>
        <v>20189.84</v>
      </c>
    </row>
    <row r="221" spans="2:16" x14ac:dyDescent="0.25">
      <c r="B221" s="16">
        <v>918</v>
      </c>
      <c r="C221" s="20">
        <v>8</v>
      </c>
      <c r="D221" s="51" t="s">
        <v>233</v>
      </c>
      <c r="E221" s="17">
        <v>61.65731239133023</v>
      </c>
      <c r="F221" s="59">
        <v>0</v>
      </c>
      <c r="G221" s="32">
        <v>0</v>
      </c>
      <c r="H221" s="32">
        <v>0</v>
      </c>
      <c r="I221" s="32">
        <v>87514.959999999992</v>
      </c>
      <c r="J221" s="32">
        <v>1008.4000000000001</v>
      </c>
      <c r="K221" s="32">
        <v>0</v>
      </c>
      <c r="L221" s="18">
        <v>3491.43</v>
      </c>
      <c r="M221" s="33">
        <f t="shared" si="10"/>
        <v>3.9440775858485266E-2</v>
      </c>
      <c r="N221" s="18">
        <f t="shared" si="11"/>
        <v>92014.789999999979</v>
      </c>
      <c r="O221" s="19">
        <v>0</v>
      </c>
      <c r="P221" s="37">
        <f t="shared" si="12"/>
        <v>92014.789999999979</v>
      </c>
    </row>
    <row r="222" spans="2:16" x14ac:dyDescent="0.25">
      <c r="B222" s="16">
        <v>922</v>
      </c>
      <c r="C222" s="20">
        <v>8</v>
      </c>
      <c r="D222" s="51" t="s">
        <v>234</v>
      </c>
      <c r="E222" s="17">
        <v>48.13</v>
      </c>
      <c r="F222" s="61">
        <v>0</v>
      </c>
      <c r="G222" s="32">
        <v>0</v>
      </c>
      <c r="H222" s="32">
        <v>0</v>
      </c>
      <c r="I222" s="32">
        <v>119264.7</v>
      </c>
      <c r="J222" s="32">
        <v>0</v>
      </c>
      <c r="K222" s="32">
        <v>8092.08</v>
      </c>
      <c r="L222" s="18">
        <v>6367.84</v>
      </c>
      <c r="M222" s="33">
        <f t="shared" si="10"/>
        <v>5.0000007851957316E-2</v>
      </c>
      <c r="N222" s="18">
        <f t="shared" si="11"/>
        <v>133724.62</v>
      </c>
      <c r="O222" s="19">
        <v>5755.5599999999995</v>
      </c>
      <c r="P222" s="37">
        <f t="shared" si="12"/>
        <v>127969.06</v>
      </c>
    </row>
    <row r="223" spans="2:16" x14ac:dyDescent="0.25">
      <c r="B223" s="16">
        <v>924</v>
      </c>
      <c r="C223" s="20">
        <v>8</v>
      </c>
      <c r="D223" s="51" t="s">
        <v>236</v>
      </c>
      <c r="E223" s="17">
        <v>94.709546028343453</v>
      </c>
      <c r="F223" s="59">
        <v>0</v>
      </c>
      <c r="G223" s="32">
        <v>0</v>
      </c>
      <c r="H223" s="32">
        <v>0</v>
      </c>
      <c r="I223" s="32">
        <v>56295.66</v>
      </c>
      <c r="J223" s="32">
        <v>1820</v>
      </c>
      <c r="K223" s="32">
        <v>0</v>
      </c>
      <c r="L223" s="18">
        <v>1945.91</v>
      </c>
      <c r="M223" s="33">
        <f t="shared" si="10"/>
        <v>3.3483401892020155E-2</v>
      </c>
      <c r="N223" s="18">
        <f t="shared" si="11"/>
        <v>60061.570000000007</v>
      </c>
      <c r="O223" s="19">
        <v>0</v>
      </c>
      <c r="P223" s="37">
        <f t="shared" si="12"/>
        <v>60061.570000000007</v>
      </c>
    </row>
    <row r="224" spans="2:16" x14ac:dyDescent="0.25">
      <c r="B224" s="16">
        <v>929</v>
      </c>
      <c r="C224" s="20">
        <v>8</v>
      </c>
      <c r="D224" s="51" t="s">
        <v>237</v>
      </c>
      <c r="E224" s="17">
        <v>53.697866226033099</v>
      </c>
      <c r="F224" s="61">
        <v>0</v>
      </c>
      <c r="G224" s="32">
        <v>11043.35</v>
      </c>
      <c r="H224" s="32">
        <v>0</v>
      </c>
      <c r="I224" s="32">
        <v>32701.54</v>
      </c>
      <c r="J224" s="32">
        <v>0</v>
      </c>
      <c r="K224" s="32">
        <v>0</v>
      </c>
      <c r="L224" s="18">
        <v>1533.21</v>
      </c>
      <c r="M224" s="33">
        <f t="shared" si="10"/>
        <v>3.5048893710785421E-2</v>
      </c>
      <c r="N224" s="18">
        <f t="shared" si="11"/>
        <v>45278.1</v>
      </c>
      <c r="O224" s="19">
        <v>0</v>
      </c>
      <c r="P224" s="37">
        <f t="shared" si="12"/>
        <v>45278.1</v>
      </c>
    </row>
    <row r="225" spans="2:16" x14ac:dyDescent="0.25">
      <c r="B225" s="16">
        <v>955</v>
      </c>
      <c r="C225" s="20">
        <v>8</v>
      </c>
      <c r="D225" s="51" t="s">
        <v>240</v>
      </c>
      <c r="E225" s="17">
        <v>50.276820820063051</v>
      </c>
      <c r="F225" s="61">
        <v>1</v>
      </c>
      <c r="G225" s="32">
        <v>0</v>
      </c>
      <c r="H225" s="32">
        <v>0</v>
      </c>
      <c r="I225" s="32">
        <v>23853.52</v>
      </c>
      <c r="J225" s="32">
        <v>357</v>
      </c>
      <c r="K225" s="32">
        <v>0</v>
      </c>
      <c r="L225" s="18">
        <v>863.1</v>
      </c>
      <c r="M225" s="33">
        <f t="shared" si="10"/>
        <v>3.5649791908641371E-2</v>
      </c>
      <c r="N225" s="18">
        <f t="shared" si="11"/>
        <v>25073.62</v>
      </c>
      <c r="O225" s="19">
        <v>0</v>
      </c>
      <c r="P225" s="37">
        <f t="shared" si="12"/>
        <v>25073.62</v>
      </c>
    </row>
    <row r="226" spans="2:16" x14ac:dyDescent="0.25">
      <c r="B226" s="16">
        <v>973</v>
      </c>
      <c r="C226" s="20">
        <v>8</v>
      </c>
      <c r="D226" s="51" t="s">
        <v>248</v>
      </c>
      <c r="E226" s="17">
        <v>8.1012111451691897</v>
      </c>
      <c r="F226" s="59">
        <v>1</v>
      </c>
      <c r="G226" s="32">
        <v>0</v>
      </c>
      <c r="H226" s="32">
        <v>0</v>
      </c>
      <c r="I226" s="32">
        <v>8166.46</v>
      </c>
      <c r="J226" s="32">
        <v>0</v>
      </c>
      <c r="K226" s="32">
        <v>227.86</v>
      </c>
      <c r="L226" s="18">
        <v>347.52</v>
      </c>
      <c r="M226" s="33">
        <f t="shared" si="10"/>
        <v>4.1399422466620282E-2</v>
      </c>
      <c r="N226" s="18">
        <f t="shared" si="11"/>
        <v>8741.84</v>
      </c>
      <c r="O226" s="19">
        <v>0</v>
      </c>
      <c r="P226" s="37">
        <f t="shared" si="12"/>
        <v>8741.84</v>
      </c>
    </row>
    <row r="227" spans="2:16" x14ac:dyDescent="0.25">
      <c r="B227" s="16">
        <v>974</v>
      </c>
      <c r="C227" s="20">
        <v>8</v>
      </c>
      <c r="D227" s="51" t="s">
        <v>249</v>
      </c>
      <c r="E227" s="17">
        <v>17.47</v>
      </c>
      <c r="F227" s="61">
        <v>0</v>
      </c>
      <c r="G227" s="32">
        <v>1744.9</v>
      </c>
      <c r="H227" s="32">
        <v>0</v>
      </c>
      <c r="I227" s="32">
        <v>12758.14</v>
      </c>
      <c r="J227" s="32">
        <v>84.039999999999992</v>
      </c>
      <c r="K227" s="32">
        <v>237.78</v>
      </c>
      <c r="L227" s="18">
        <v>486.08</v>
      </c>
      <c r="M227" s="33">
        <f t="shared" si="10"/>
        <v>3.2788167982699332E-2</v>
      </c>
      <c r="N227" s="18">
        <f t="shared" si="11"/>
        <v>15310.94</v>
      </c>
      <c r="O227" s="19">
        <v>0</v>
      </c>
      <c r="P227" s="37">
        <f t="shared" si="12"/>
        <v>15310.94</v>
      </c>
    </row>
    <row r="228" spans="2:16" x14ac:dyDescent="0.25">
      <c r="B228" s="16">
        <v>985</v>
      </c>
      <c r="C228" s="20">
        <v>8</v>
      </c>
      <c r="D228" s="51" t="s">
        <v>257</v>
      </c>
      <c r="E228" s="17">
        <v>65.667615124449199</v>
      </c>
      <c r="F228" s="61">
        <v>0</v>
      </c>
      <c r="G228" s="32">
        <v>0</v>
      </c>
      <c r="H228" s="32">
        <v>0</v>
      </c>
      <c r="I228" s="32">
        <v>112961.5</v>
      </c>
      <c r="J228" s="32">
        <v>2429</v>
      </c>
      <c r="K228" s="32">
        <v>212.56</v>
      </c>
      <c r="L228" s="18">
        <v>4127.88</v>
      </c>
      <c r="M228" s="33">
        <f t="shared" si="10"/>
        <v>3.5707359303464803E-2</v>
      </c>
      <c r="N228" s="18">
        <f t="shared" si="11"/>
        <v>119730.94</v>
      </c>
      <c r="O228" s="19">
        <v>0</v>
      </c>
      <c r="P228" s="37">
        <f t="shared" si="12"/>
        <v>119730.94</v>
      </c>
    </row>
    <row r="229" spans="2:16" x14ac:dyDescent="0.25">
      <c r="B229" s="16">
        <v>159</v>
      </c>
      <c r="C229" s="20">
        <v>9</v>
      </c>
      <c r="D229" s="51" t="s">
        <v>46</v>
      </c>
      <c r="E229" s="17">
        <v>721.93312534833865</v>
      </c>
      <c r="F229" s="61">
        <v>0</v>
      </c>
      <c r="G229" s="32">
        <v>0</v>
      </c>
      <c r="H229" s="32">
        <v>101958.72</v>
      </c>
      <c r="I229" s="32">
        <v>58230.119999999995</v>
      </c>
      <c r="J229" s="32">
        <v>568.37</v>
      </c>
      <c r="K229" s="32">
        <v>0</v>
      </c>
      <c r="L229" s="18">
        <v>5460.11</v>
      </c>
      <c r="M229" s="33">
        <f t="shared" si="10"/>
        <v>3.3964946268972944E-2</v>
      </c>
      <c r="N229" s="18">
        <f t="shared" si="11"/>
        <v>166217.31999999998</v>
      </c>
      <c r="O229" s="19">
        <v>0</v>
      </c>
      <c r="P229" s="37">
        <f t="shared" si="12"/>
        <v>166217.31999999998</v>
      </c>
    </row>
    <row r="230" spans="2:16" x14ac:dyDescent="0.25">
      <c r="B230" s="16">
        <v>173</v>
      </c>
      <c r="C230" s="20">
        <v>9</v>
      </c>
      <c r="D230" s="51" t="s">
        <v>50</v>
      </c>
      <c r="E230" s="17">
        <v>317.52000000000004</v>
      </c>
      <c r="F230" s="61">
        <v>0</v>
      </c>
      <c r="G230" s="32">
        <v>0</v>
      </c>
      <c r="H230" s="32">
        <v>5862.48</v>
      </c>
      <c r="I230" s="32">
        <v>170143.03</v>
      </c>
      <c r="J230" s="32">
        <v>4163.41</v>
      </c>
      <c r="K230" s="32">
        <v>1637.07</v>
      </c>
      <c r="L230" s="18">
        <v>6928.31</v>
      </c>
      <c r="M230" s="33">
        <f t="shared" si="10"/>
        <v>3.8108260349397724E-2</v>
      </c>
      <c r="N230" s="18">
        <f t="shared" si="11"/>
        <v>188734.30000000002</v>
      </c>
      <c r="O230" s="19">
        <v>0</v>
      </c>
      <c r="P230" s="37">
        <f t="shared" si="12"/>
        <v>188734.30000000002</v>
      </c>
    </row>
    <row r="231" spans="2:16" x14ac:dyDescent="0.25">
      <c r="B231" s="16">
        <v>204</v>
      </c>
      <c r="C231" s="20">
        <v>9</v>
      </c>
      <c r="D231" s="51" t="s">
        <v>57</v>
      </c>
      <c r="E231" s="17">
        <v>445.31300985280456</v>
      </c>
      <c r="F231" s="61">
        <v>1</v>
      </c>
      <c r="G231" s="32">
        <v>19410.689999999999</v>
      </c>
      <c r="H231" s="32">
        <v>167055.79</v>
      </c>
      <c r="I231" s="32">
        <v>314245.27</v>
      </c>
      <c r="J231" s="32">
        <v>0</v>
      </c>
      <c r="K231" s="32">
        <v>0</v>
      </c>
      <c r="L231" s="18">
        <v>21306.26</v>
      </c>
      <c r="M231" s="33">
        <f t="shared" si="10"/>
        <v>4.2551947303014155E-2</v>
      </c>
      <c r="N231" s="18">
        <f t="shared" si="11"/>
        <v>522018.01</v>
      </c>
      <c r="O231" s="19">
        <v>0</v>
      </c>
      <c r="P231" s="37">
        <f t="shared" si="12"/>
        <v>522018.01</v>
      </c>
    </row>
    <row r="232" spans="2:16" x14ac:dyDescent="0.25">
      <c r="B232" s="16">
        <v>230</v>
      </c>
      <c r="C232" s="20">
        <v>9</v>
      </c>
      <c r="D232" s="51" t="s">
        <v>66</v>
      </c>
      <c r="E232" s="17">
        <v>137.3463158270811</v>
      </c>
      <c r="F232" s="61">
        <v>0</v>
      </c>
      <c r="G232" s="32">
        <v>18058</v>
      </c>
      <c r="H232" s="32">
        <v>0</v>
      </c>
      <c r="I232" s="32">
        <v>68059.289999999994</v>
      </c>
      <c r="J232" s="32">
        <v>5225</v>
      </c>
      <c r="K232" s="32">
        <v>0</v>
      </c>
      <c r="L232" s="18">
        <v>4205.95</v>
      </c>
      <c r="M232" s="33">
        <f t="shared" si="10"/>
        <v>4.6046031909206572E-2</v>
      </c>
      <c r="N232" s="18">
        <f t="shared" si="11"/>
        <v>95548.239999999991</v>
      </c>
      <c r="O232" s="19">
        <v>1799.3000000000002</v>
      </c>
      <c r="P232" s="37">
        <f t="shared" si="12"/>
        <v>93748.939999999988</v>
      </c>
    </row>
    <row r="233" spans="2:16" x14ac:dyDescent="0.25">
      <c r="B233" s="16">
        <v>277</v>
      </c>
      <c r="C233" s="20">
        <v>9</v>
      </c>
      <c r="D233" s="51" t="s">
        <v>78</v>
      </c>
      <c r="E233" s="17">
        <v>77.20924891627962</v>
      </c>
      <c r="F233" s="61">
        <v>0</v>
      </c>
      <c r="G233" s="32">
        <v>0</v>
      </c>
      <c r="H233" s="32">
        <v>0</v>
      </c>
      <c r="I233" s="32">
        <v>185094.65</v>
      </c>
      <c r="J233" s="32">
        <v>200</v>
      </c>
      <c r="K233" s="32">
        <v>-648.66999999999996</v>
      </c>
      <c r="L233" s="18">
        <v>8447.75</v>
      </c>
      <c r="M233" s="33">
        <f t="shared" si="10"/>
        <v>4.5751063738295308E-2</v>
      </c>
      <c r="N233" s="18">
        <f t="shared" si="11"/>
        <v>193093.72999999998</v>
      </c>
      <c r="O233" s="19">
        <v>5454.62</v>
      </c>
      <c r="P233" s="37">
        <f t="shared" si="12"/>
        <v>187639.11</v>
      </c>
    </row>
    <row r="234" spans="2:16" x14ac:dyDescent="0.25">
      <c r="B234" s="16">
        <v>279</v>
      </c>
      <c r="C234" s="20">
        <v>9</v>
      </c>
      <c r="D234" s="51" t="s">
        <v>79</v>
      </c>
      <c r="E234" s="17">
        <v>281.14056938192209</v>
      </c>
      <c r="F234" s="59">
        <v>0</v>
      </c>
      <c r="G234" s="32">
        <v>0</v>
      </c>
      <c r="H234" s="32">
        <v>0</v>
      </c>
      <c r="I234" s="32">
        <v>174487.75</v>
      </c>
      <c r="J234" s="32">
        <v>1398.58</v>
      </c>
      <c r="K234" s="32">
        <v>3406.29</v>
      </c>
      <c r="L234" s="18">
        <v>6229.37</v>
      </c>
      <c r="M234" s="33">
        <f t="shared" si="10"/>
        <v>3.4744151767094486E-2</v>
      </c>
      <c r="N234" s="18">
        <f t="shared" si="11"/>
        <v>185521.99</v>
      </c>
      <c r="O234" s="19">
        <v>796</v>
      </c>
      <c r="P234" s="37">
        <f t="shared" si="12"/>
        <v>184725.99</v>
      </c>
    </row>
    <row r="235" spans="2:16" x14ac:dyDescent="0.25">
      <c r="B235" s="16">
        <v>331</v>
      </c>
      <c r="C235" s="20">
        <v>9</v>
      </c>
      <c r="D235" s="51" t="s">
        <v>90</v>
      </c>
      <c r="E235" s="17">
        <v>442.75839063951412</v>
      </c>
      <c r="F235" s="61">
        <v>0</v>
      </c>
      <c r="G235" s="32">
        <v>20586.96</v>
      </c>
      <c r="H235" s="32">
        <v>0</v>
      </c>
      <c r="I235" s="32">
        <v>130660.12</v>
      </c>
      <c r="J235" s="32">
        <v>2555.73</v>
      </c>
      <c r="K235" s="32">
        <v>571.99</v>
      </c>
      <c r="L235" s="18">
        <v>5837.97</v>
      </c>
      <c r="M235" s="33">
        <f t="shared" si="10"/>
        <v>3.7816858710100355E-2</v>
      </c>
      <c r="N235" s="18">
        <f t="shared" si="11"/>
        <v>160212.76999999999</v>
      </c>
      <c r="O235" s="19">
        <v>0</v>
      </c>
      <c r="P235" s="37">
        <f t="shared" si="12"/>
        <v>160212.76999999999</v>
      </c>
    </row>
    <row r="236" spans="2:16" x14ac:dyDescent="0.25">
      <c r="B236" s="16">
        <v>369</v>
      </c>
      <c r="C236" s="20">
        <v>9</v>
      </c>
      <c r="D236" s="51" t="s">
        <v>96</v>
      </c>
      <c r="E236" s="17">
        <v>372.33</v>
      </c>
      <c r="F236" s="59">
        <v>0</v>
      </c>
      <c r="G236" s="32">
        <v>25802.27</v>
      </c>
      <c r="H236" s="32">
        <v>140559.79999999999</v>
      </c>
      <c r="I236" s="32">
        <v>250889.95</v>
      </c>
      <c r="J236" s="32">
        <v>2836.92</v>
      </c>
      <c r="K236" s="32">
        <v>1818.73</v>
      </c>
      <c r="L236" s="18">
        <v>17809.740000000002</v>
      </c>
      <c r="M236" s="33">
        <f t="shared" si="10"/>
        <v>4.2212411070886677E-2</v>
      </c>
      <c r="N236" s="18">
        <f t="shared" si="11"/>
        <v>439717.41</v>
      </c>
      <c r="O236" s="19">
        <v>0</v>
      </c>
      <c r="P236" s="37">
        <f t="shared" si="12"/>
        <v>439717.41</v>
      </c>
    </row>
    <row r="237" spans="2:16" x14ac:dyDescent="0.25">
      <c r="B237" s="16">
        <v>416</v>
      </c>
      <c r="C237" s="20">
        <v>9</v>
      </c>
      <c r="D237" s="51" t="s">
        <v>106</v>
      </c>
      <c r="E237" s="17">
        <v>63.282402387757521</v>
      </c>
      <c r="F237" s="59">
        <v>0</v>
      </c>
      <c r="G237" s="32">
        <v>0</v>
      </c>
      <c r="H237" s="32">
        <v>4669.6400000000003</v>
      </c>
      <c r="I237" s="32">
        <v>55829.14</v>
      </c>
      <c r="J237" s="32">
        <v>0</v>
      </c>
      <c r="K237" s="32">
        <v>0</v>
      </c>
      <c r="L237" s="18">
        <v>2574.3200000000002</v>
      </c>
      <c r="M237" s="33">
        <f t="shared" si="10"/>
        <v>4.2551601867012859E-2</v>
      </c>
      <c r="N237" s="18">
        <f t="shared" si="11"/>
        <v>63073.1</v>
      </c>
      <c r="O237" s="19">
        <v>67.5</v>
      </c>
      <c r="P237" s="37">
        <f t="shared" si="12"/>
        <v>63005.599999999999</v>
      </c>
    </row>
    <row r="238" spans="2:16" x14ac:dyDescent="0.25">
      <c r="B238" s="16">
        <v>508</v>
      </c>
      <c r="C238" s="20">
        <v>9</v>
      </c>
      <c r="D238" s="51" t="s">
        <v>118</v>
      </c>
      <c r="E238" s="17">
        <v>83.552342128140978</v>
      </c>
      <c r="F238" s="59">
        <v>0</v>
      </c>
      <c r="G238" s="32">
        <v>0</v>
      </c>
      <c r="H238" s="32">
        <v>0</v>
      </c>
      <c r="I238" s="32">
        <v>74864.83</v>
      </c>
      <c r="J238" s="32">
        <v>0</v>
      </c>
      <c r="K238" s="32">
        <v>13.17</v>
      </c>
      <c r="L238" s="18">
        <v>3743.9</v>
      </c>
      <c r="M238" s="33">
        <f t="shared" si="10"/>
        <v>0.05</v>
      </c>
      <c r="N238" s="18">
        <f t="shared" si="11"/>
        <v>78621.899999999994</v>
      </c>
      <c r="O238" s="19">
        <v>0</v>
      </c>
      <c r="P238" s="37">
        <f t="shared" si="12"/>
        <v>78621.899999999994</v>
      </c>
    </row>
    <row r="239" spans="2:16" x14ac:dyDescent="0.25">
      <c r="B239" s="16">
        <v>512</v>
      </c>
      <c r="C239" s="20">
        <v>9</v>
      </c>
      <c r="D239" s="51" t="s">
        <v>120</v>
      </c>
      <c r="E239" s="17">
        <v>208.64932368107657</v>
      </c>
      <c r="F239" s="61">
        <v>0</v>
      </c>
      <c r="G239" s="32">
        <v>0</v>
      </c>
      <c r="H239" s="32">
        <v>0</v>
      </c>
      <c r="I239" s="32">
        <v>228148.29</v>
      </c>
      <c r="J239" s="32">
        <v>36462.04</v>
      </c>
      <c r="K239" s="32">
        <v>0</v>
      </c>
      <c r="L239" s="18">
        <v>11352.74</v>
      </c>
      <c r="M239" s="33">
        <f t="shared" si="10"/>
        <v>4.2903616045526262E-2</v>
      </c>
      <c r="N239" s="18">
        <f t="shared" si="11"/>
        <v>275963.07</v>
      </c>
      <c r="O239" s="19">
        <v>3670.08</v>
      </c>
      <c r="P239" s="37">
        <f t="shared" si="12"/>
        <v>272292.99</v>
      </c>
    </row>
    <row r="240" spans="2:16" x14ac:dyDescent="0.25">
      <c r="B240" s="16">
        <v>516</v>
      </c>
      <c r="C240" s="20">
        <v>9</v>
      </c>
      <c r="D240" s="51" t="s">
        <v>121</v>
      </c>
      <c r="E240" s="17">
        <v>310.85525259616531</v>
      </c>
      <c r="F240" s="61">
        <v>0</v>
      </c>
      <c r="G240" s="32">
        <v>28050</v>
      </c>
      <c r="H240" s="32">
        <v>0</v>
      </c>
      <c r="I240" s="32">
        <v>128334.97</v>
      </c>
      <c r="J240" s="32">
        <v>113.29</v>
      </c>
      <c r="K240" s="32">
        <v>495.72</v>
      </c>
      <c r="L240" s="18">
        <v>4894.8599999999997</v>
      </c>
      <c r="M240" s="33">
        <f t="shared" si="10"/>
        <v>3.1178647741779648E-2</v>
      </c>
      <c r="N240" s="18">
        <f t="shared" si="11"/>
        <v>161888.84</v>
      </c>
      <c r="O240" s="19">
        <v>144.16</v>
      </c>
      <c r="P240" s="37">
        <f t="shared" si="12"/>
        <v>161744.68</v>
      </c>
    </row>
    <row r="241" spans="2:16" x14ac:dyDescent="0.25">
      <c r="B241" s="16">
        <v>521</v>
      </c>
      <c r="C241" s="20">
        <v>9</v>
      </c>
      <c r="D241" s="51" t="s">
        <v>122</v>
      </c>
      <c r="E241" s="17">
        <v>125.15814085387638</v>
      </c>
      <c r="F241" s="61">
        <v>0</v>
      </c>
      <c r="G241" s="32">
        <v>0</v>
      </c>
      <c r="H241" s="32">
        <v>0</v>
      </c>
      <c r="I241" s="32">
        <v>335095.8</v>
      </c>
      <c r="J241" s="32">
        <v>22029.5</v>
      </c>
      <c r="K241" s="32">
        <v>4123.68</v>
      </c>
      <c r="L241" s="18">
        <v>17913.439999999999</v>
      </c>
      <c r="M241" s="33">
        <f t="shared" si="10"/>
        <v>4.9587517174442958E-2</v>
      </c>
      <c r="N241" s="18">
        <f t="shared" si="11"/>
        <v>379162.42</v>
      </c>
      <c r="O241" s="19">
        <v>79.650000000000006</v>
      </c>
      <c r="P241" s="37">
        <f t="shared" si="12"/>
        <v>379082.76999999996</v>
      </c>
    </row>
    <row r="242" spans="2:16" x14ac:dyDescent="0.25">
      <c r="B242" s="16">
        <v>522</v>
      </c>
      <c r="C242" s="20">
        <v>9</v>
      </c>
      <c r="D242" s="51" t="s">
        <v>123</v>
      </c>
      <c r="E242" s="17">
        <v>76.169540800285816</v>
      </c>
      <c r="F242" s="59">
        <v>0</v>
      </c>
      <c r="G242" s="32">
        <v>0</v>
      </c>
      <c r="H242" s="32">
        <v>29075.06</v>
      </c>
      <c r="I242" s="32">
        <v>85867.41</v>
      </c>
      <c r="J242" s="32">
        <v>1617.31</v>
      </c>
      <c r="K242" s="32">
        <v>1469.14</v>
      </c>
      <c r="L242" s="18">
        <v>5319.94</v>
      </c>
      <c r="M242" s="33">
        <f t="shared" si="10"/>
        <v>4.507319053669219E-2</v>
      </c>
      <c r="N242" s="18">
        <f t="shared" si="11"/>
        <v>123348.86</v>
      </c>
      <c r="O242" s="19">
        <v>84</v>
      </c>
      <c r="P242" s="37">
        <f t="shared" si="12"/>
        <v>123264.86</v>
      </c>
    </row>
    <row r="243" spans="2:16" x14ac:dyDescent="0.25">
      <c r="B243" s="16">
        <v>523</v>
      </c>
      <c r="C243" s="20">
        <v>9</v>
      </c>
      <c r="D243" s="51" t="s">
        <v>124</v>
      </c>
      <c r="E243" s="17">
        <v>698.36058335715143</v>
      </c>
      <c r="F243" s="59">
        <v>0</v>
      </c>
      <c r="G243" s="32">
        <v>0</v>
      </c>
      <c r="H243" s="32">
        <v>96441.83</v>
      </c>
      <c r="I243" s="32">
        <v>207709.24</v>
      </c>
      <c r="J243" s="32">
        <v>0</v>
      </c>
      <c r="K243" s="32">
        <v>515.08000000000004</v>
      </c>
      <c r="L243" s="18">
        <v>10792.76</v>
      </c>
      <c r="M243" s="33">
        <f t="shared" si="10"/>
        <v>3.5424874079381642E-2</v>
      </c>
      <c r="N243" s="18">
        <f t="shared" si="11"/>
        <v>315458.91000000003</v>
      </c>
      <c r="O243" s="19">
        <v>856.49</v>
      </c>
      <c r="P243" s="37">
        <f t="shared" si="12"/>
        <v>314602.42000000004</v>
      </c>
    </row>
    <row r="244" spans="2:16" x14ac:dyDescent="0.25">
      <c r="B244" s="16">
        <v>527</v>
      </c>
      <c r="C244" s="20">
        <v>9</v>
      </c>
      <c r="D244" s="51" t="s">
        <v>126</v>
      </c>
      <c r="E244" s="17">
        <v>153.26520815767537</v>
      </c>
      <c r="F244" s="61">
        <v>0</v>
      </c>
      <c r="G244" s="32">
        <v>0</v>
      </c>
      <c r="H244" s="32">
        <v>11290.62</v>
      </c>
      <c r="I244" s="32">
        <v>113547.46</v>
      </c>
      <c r="J244" s="32">
        <v>2316</v>
      </c>
      <c r="K244" s="32">
        <v>364.22</v>
      </c>
      <c r="L244" s="18">
        <v>6150.1</v>
      </c>
      <c r="M244" s="33">
        <f t="shared" si="10"/>
        <v>4.822915612896346E-2</v>
      </c>
      <c r="N244" s="18">
        <f t="shared" si="11"/>
        <v>133668.4</v>
      </c>
      <c r="O244" s="19">
        <v>150</v>
      </c>
      <c r="P244" s="37">
        <f t="shared" si="12"/>
        <v>133518.39999999999</v>
      </c>
    </row>
    <row r="245" spans="2:16" x14ac:dyDescent="0.25">
      <c r="B245" s="16">
        <v>543</v>
      </c>
      <c r="C245" s="20">
        <v>9</v>
      </c>
      <c r="D245" s="51" t="s">
        <v>129</v>
      </c>
      <c r="E245" s="17">
        <v>79.576987566988208</v>
      </c>
      <c r="F245" s="59">
        <v>0</v>
      </c>
      <c r="G245" s="32">
        <v>0</v>
      </c>
      <c r="H245" s="32">
        <v>0</v>
      </c>
      <c r="I245" s="32">
        <v>44992.78</v>
      </c>
      <c r="J245" s="32">
        <v>0</v>
      </c>
      <c r="K245" s="32">
        <v>0</v>
      </c>
      <c r="L245" s="18">
        <v>1661.4</v>
      </c>
      <c r="M245" s="33">
        <f t="shared" si="10"/>
        <v>3.692592455945154E-2</v>
      </c>
      <c r="N245" s="18">
        <f t="shared" si="11"/>
        <v>46654.18</v>
      </c>
      <c r="O245" s="19">
        <v>0</v>
      </c>
      <c r="P245" s="37">
        <f t="shared" si="12"/>
        <v>46654.18</v>
      </c>
    </row>
    <row r="246" spans="2:16" x14ac:dyDescent="0.25">
      <c r="B246" s="16">
        <v>547</v>
      </c>
      <c r="C246" s="20">
        <v>9</v>
      </c>
      <c r="D246" s="51" t="s">
        <v>131</v>
      </c>
      <c r="E246" s="17">
        <v>219.72789419435514</v>
      </c>
      <c r="F246" s="59">
        <v>0</v>
      </c>
      <c r="G246" s="32">
        <v>48540.75</v>
      </c>
      <c r="H246" s="32">
        <v>0</v>
      </c>
      <c r="I246" s="32">
        <v>64584.43</v>
      </c>
      <c r="J246" s="32">
        <v>2415</v>
      </c>
      <c r="K246" s="32">
        <v>782.37</v>
      </c>
      <c r="L246" s="18">
        <v>5816.13</v>
      </c>
      <c r="M246" s="33">
        <f t="shared" si="10"/>
        <v>5.0000021491963517E-2</v>
      </c>
      <c r="N246" s="18">
        <f t="shared" si="11"/>
        <v>122138.68</v>
      </c>
      <c r="O246" s="19">
        <v>0</v>
      </c>
      <c r="P246" s="37">
        <f t="shared" si="12"/>
        <v>122138.68</v>
      </c>
    </row>
    <row r="247" spans="2:16" x14ac:dyDescent="0.25">
      <c r="B247" s="16">
        <v>550</v>
      </c>
      <c r="C247" s="20">
        <v>9</v>
      </c>
      <c r="D247" s="51" t="s">
        <v>132</v>
      </c>
      <c r="E247" s="17">
        <v>242.01</v>
      </c>
      <c r="F247" s="61">
        <v>0</v>
      </c>
      <c r="G247" s="32">
        <v>0</v>
      </c>
      <c r="H247" s="32">
        <v>8995.8799999999992</v>
      </c>
      <c r="I247" s="32">
        <v>430849.48</v>
      </c>
      <c r="J247" s="32">
        <v>3618.56</v>
      </c>
      <c r="K247" s="32">
        <v>0</v>
      </c>
      <c r="L247" s="18">
        <v>20486.38</v>
      </c>
      <c r="M247" s="33">
        <f t="shared" si="10"/>
        <v>4.619627229200518E-2</v>
      </c>
      <c r="N247" s="18">
        <f t="shared" si="11"/>
        <v>463950.3</v>
      </c>
      <c r="O247" s="19">
        <v>1281.74</v>
      </c>
      <c r="P247" s="37">
        <f t="shared" si="12"/>
        <v>462668.56</v>
      </c>
    </row>
    <row r="248" spans="2:16" x14ac:dyDescent="0.25">
      <c r="B248" s="16">
        <v>552</v>
      </c>
      <c r="C248" s="20">
        <v>9</v>
      </c>
      <c r="D248" s="51" t="s">
        <v>134</v>
      </c>
      <c r="E248" s="17">
        <v>122.80000000000001</v>
      </c>
      <c r="F248" s="61">
        <v>0</v>
      </c>
      <c r="G248" s="32">
        <v>24612.639999999999</v>
      </c>
      <c r="H248" s="32">
        <v>7964.22</v>
      </c>
      <c r="I248" s="32">
        <v>100596.82</v>
      </c>
      <c r="J248" s="32">
        <v>581.46</v>
      </c>
      <c r="K248" s="32">
        <v>1434.17</v>
      </c>
      <c r="L248" s="18">
        <v>6600.18</v>
      </c>
      <c r="M248" s="33">
        <f t="shared" si="10"/>
        <v>4.8821759649487081E-2</v>
      </c>
      <c r="N248" s="18">
        <f t="shared" si="11"/>
        <v>141789.49</v>
      </c>
      <c r="O248" s="19">
        <v>0</v>
      </c>
      <c r="P248" s="37">
        <f t="shared" si="12"/>
        <v>141789.49</v>
      </c>
    </row>
    <row r="249" spans="2:16" x14ac:dyDescent="0.25">
      <c r="B249" s="16">
        <v>567</v>
      </c>
      <c r="C249" s="20">
        <v>9</v>
      </c>
      <c r="D249" s="51" t="s">
        <v>140</v>
      </c>
      <c r="E249" s="17">
        <v>359.29341894128856</v>
      </c>
      <c r="F249" s="61">
        <v>0</v>
      </c>
      <c r="G249" s="32">
        <v>81364.44</v>
      </c>
      <c r="H249" s="32">
        <v>30333.72</v>
      </c>
      <c r="I249" s="32">
        <v>107604.46</v>
      </c>
      <c r="J249" s="32">
        <v>2648.7200000000003</v>
      </c>
      <c r="K249" s="32">
        <v>681.64</v>
      </c>
      <c r="L249" s="18">
        <v>10524.97</v>
      </c>
      <c r="M249" s="33">
        <f t="shared" si="10"/>
        <v>4.7274981451535164E-2</v>
      </c>
      <c r="N249" s="18">
        <f t="shared" si="11"/>
        <v>233157.95</v>
      </c>
      <c r="O249" s="19">
        <v>0</v>
      </c>
      <c r="P249" s="37">
        <f t="shared" si="12"/>
        <v>233157.95</v>
      </c>
    </row>
    <row r="250" spans="2:16" x14ac:dyDescent="0.25">
      <c r="B250" s="16">
        <v>629</v>
      </c>
      <c r="C250" s="20">
        <v>9</v>
      </c>
      <c r="D250" s="51" t="s">
        <v>158</v>
      </c>
      <c r="E250" s="17">
        <v>239.08999999999997</v>
      </c>
      <c r="F250" s="59">
        <v>0</v>
      </c>
      <c r="G250" s="32">
        <v>0</v>
      </c>
      <c r="H250" s="32">
        <v>19644.63</v>
      </c>
      <c r="I250" s="32">
        <v>141216.38</v>
      </c>
      <c r="J250" s="32">
        <v>1178.51</v>
      </c>
      <c r="K250" s="32">
        <v>2850.4</v>
      </c>
      <c r="L250" s="18">
        <v>7851.6</v>
      </c>
      <c r="M250" s="33">
        <f t="shared" si="10"/>
        <v>4.7617222447557742E-2</v>
      </c>
      <c r="N250" s="18">
        <f t="shared" si="11"/>
        <v>172741.52000000002</v>
      </c>
      <c r="O250" s="19">
        <v>3864.35</v>
      </c>
      <c r="P250" s="37">
        <f t="shared" si="12"/>
        <v>168877.17</v>
      </c>
    </row>
    <row r="251" spans="2:16" x14ac:dyDescent="0.25">
      <c r="B251" s="16">
        <v>630</v>
      </c>
      <c r="C251" s="20">
        <v>9</v>
      </c>
      <c r="D251" s="51" t="s">
        <v>159</v>
      </c>
      <c r="E251" s="17">
        <v>168.82</v>
      </c>
      <c r="F251" s="59">
        <v>0</v>
      </c>
      <c r="G251" s="32">
        <v>0</v>
      </c>
      <c r="H251" s="32">
        <v>12263.77</v>
      </c>
      <c r="I251" s="32">
        <v>212943.64</v>
      </c>
      <c r="J251" s="32">
        <v>495.48</v>
      </c>
      <c r="K251" s="32">
        <v>4687.59</v>
      </c>
      <c r="L251" s="18">
        <v>11274.25</v>
      </c>
      <c r="M251" s="33">
        <f t="shared" si="10"/>
        <v>4.8935398719599871E-2</v>
      </c>
      <c r="N251" s="18">
        <f t="shared" si="11"/>
        <v>241664.73</v>
      </c>
      <c r="O251" s="19">
        <v>2804.11</v>
      </c>
      <c r="P251" s="37">
        <f t="shared" si="12"/>
        <v>238860.62000000002</v>
      </c>
    </row>
    <row r="252" spans="2:16" x14ac:dyDescent="0.25">
      <c r="B252" s="16">
        <v>771</v>
      </c>
      <c r="C252" s="20">
        <v>9</v>
      </c>
      <c r="D252" s="51" t="s">
        <v>188</v>
      </c>
      <c r="E252" s="17">
        <v>150.2159801536263</v>
      </c>
      <c r="F252" s="61">
        <v>0</v>
      </c>
      <c r="G252" s="32">
        <v>0</v>
      </c>
      <c r="H252" s="32">
        <v>0</v>
      </c>
      <c r="I252" s="32">
        <v>68368.55</v>
      </c>
      <c r="J252" s="32">
        <v>0</v>
      </c>
      <c r="K252" s="32">
        <v>0</v>
      </c>
      <c r="L252" s="18">
        <v>2578.7600000000002</v>
      </c>
      <c r="M252" s="33">
        <f t="shared" si="10"/>
        <v>3.7718512386177565E-2</v>
      </c>
      <c r="N252" s="18">
        <f t="shared" si="11"/>
        <v>70947.31</v>
      </c>
      <c r="O252" s="19">
        <v>0</v>
      </c>
      <c r="P252" s="37">
        <f t="shared" si="12"/>
        <v>70947.31</v>
      </c>
    </row>
    <row r="253" spans="2:16" x14ac:dyDescent="0.25">
      <c r="B253" s="16">
        <v>830</v>
      </c>
      <c r="C253" s="20">
        <v>9</v>
      </c>
      <c r="D253" s="51" t="s">
        <v>206</v>
      </c>
      <c r="E253" s="17">
        <v>16.12858136239133</v>
      </c>
      <c r="F253" s="61">
        <v>1</v>
      </c>
      <c r="G253" s="32">
        <v>0</v>
      </c>
      <c r="H253" s="32">
        <v>14657.85</v>
      </c>
      <c r="I253" s="32">
        <v>13493.53</v>
      </c>
      <c r="J253" s="32">
        <v>0</v>
      </c>
      <c r="K253" s="32">
        <v>155.87</v>
      </c>
      <c r="L253" s="18">
        <v>1138.71</v>
      </c>
      <c r="M253" s="33">
        <f t="shared" si="10"/>
        <v>4.0226797021964342E-2</v>
      </c>
      <c r="N253" s="18">
        <f t="shared" si="11"/>
        <v>29445.96</v>
      </c>
      <c r="O253" s="19">
        <v>0</v>
      </c>
      <c r="P253" s="37">
        <f t="shared" si="12"/>
        <v>29445.96</v>
      </c>
    </row>
    <row r="254" spans="2:16" x14ac:dyDescent="0.25">
      <c r="B254" s="16">
        <v>936</v>
      </c>
      <c r="C254" s="20">
        <v>9</v>
      </c>
      <c r="D254" s="51" t="s">
        <v>238</v>
      </c>
      <c r="E254" s="17">
        <v>40.443772007859948</v>
      </c>
      <c r="F254" s="61">
        <v>0</v>
      </c>
      <c r="G254" s="32">
        <v>0</v>
      </c>
      <c r="H254" s="32">
        <v>0</v>
      </c>
      <c r="I254" s="32">
        <v>69866.19</v>
      </c>
      <c r="J254" s="32">
        <v>22.68</v>
      </c>
      <c r="K254" s="32">
        <v>0</v>
      </c>
      <c r="L254" s="18">
        <v>2995.21</v>
      </c>
      <c r="M254" s="33">
        <f t="shared" si="10"/>
        <v>4.2856752441411634E-2</v>
      </c>
      <c r="N254" s="18">
        <f t="shared" si="11"/>
        <v>72884.08</v>
      </c>
      <c r="O254" s="19">
        <v>0</v>
      </c>
      <c r="P254" s="37">
        <f t="shared" si="12"/>
        <v>72884.08</v>
      </c>
    </row>
    <row r="255" spans="2:16" x14ac:dyDescent="0.25">
      <c r="B255" s="16">
        <v>952</v>
      </c>
      <c r="C255" s="20">
        <v>9</v>
      </c>
      <c r="D255" s="51" t="s">
        <v>239</v>
      </c>
      <c r="E255" s="17">
        <v>54.32</v>
      </c>
      <c r="F255" s="61">
        <v>0</v>
      </c>
      <c r="G255" s="32">
        <v>0</v>
      </c>
      <c r="H255" s="32">
        <v>30582.080000000002</v>
      </c>
      <c r="I255" s="32">
        <v>37561.699999999997</v>
      </c>
      <c r="J255" s="32">
        <v>0</v>
      </c>
      <c r="K255" s="32">
        <v>328.89</v>
      </c>
      <c r="L255" s="18">
        <v>2811.99</v>
      </c>
      <c r="M255" s="33">
        <f t="shared" si="10"/>
        <v>4.106733387203975E-2</v>
      </c>
      <c r="N255" s="18">
        <f t="shared" si="11"/>
        <v>71284.66</v>
      </c>
      <c r="O255" s="19">
        <v>1518.3</v>
      </c>
      <c r="P255" s="37">
        <f t="shared" si="12"/>
        <v>69766.36</v>
      </c>
    </row>
    <row r="256" spans="2:16" x14ac:dyDescent="0.25">
      <c r="B256" s="16">
        <v>982</v>
      </c>
      <c r="C256" s="20">
        <v>9</v>
      </c>
      <c r="D256" s="51" t="s">
        <v>255</v>
      </c>
      <c r="E256" s="17">
        <v>106.72298014171729</v>
      </c>
      <c r="F256" s="61">
        <v>1</v>
      </c>
      <c r="G256" s="32">
        <v>0</v>
      </c>
      <c r="H256" s="32">
        <v>30704</v>
      </c>
      <c r="I256" s="32">
        <v>104750.04</v>
      </c>
      <c r="J256" s="32">
        <v>0</v>
      </c>
      <c r="K256" s="32">
        <v>0</v>
      </c>
      <c r="L256" s="18">
        <v>4063.62</v>
      </c>
      <c r="M256" s="33">
        <f t="shared" si="10"/>
        <v>2.9999991140906544E-2</v>
      </c>
      <c r="N256" s="18">
        <f t="shared" si="11"/>
        <v>139517.65999999997</v>
      </c>
      <c r="O256" s="19">
        <v>0</v>
      </c>
      <c r="P256" s="37">
        <f t="shared" si="12"/>
        <v>139517.65999999997</v>
      </c>
    </row>
    <row r="257" spans="2:16" x14ac:dyDescent="0.25">
      <c r="B257" s="16">
        <v>987</v>
      </c>
      <c r="C257" s="20">
        <v>9</v>
      </c>
      <c r="D257" s="51" t="s">
        <v>259</v>
      </c>
      <c r="E257" s="17">
        <v>399.24791654162198</v>
      </c>
      <c r="F257" s="61">
        <v>0</v>
      </c>
      <c r="G257" s="32">
        <v>7649.59</v>
      </c>
      <c r="H257" s="32">
        <v>0</v>
      </c>
      <c r="I257" s="32">
        <v>96623.95</v>
      </c>
      <c r="J257" s="32">
        <v>235</v>
      </c>
      <c r="K257" s="32">
        <v>1.78</v>
      </c>
      <c r="L257" s="18">
        <v>3748.41</v>
      </c>
      <c r="M257" s="33">
        <f t="shared" si="10"/>
        <v>3.5866410130597631E-2</v>
      </c>
      <c r="N257" s="18">
        <f t="shared" si="11"/>
        <v>108258.73</v>
      </c>
      <c r="O257" s="19">
        <v>0</v>
      </c>
      <c r="P257" s="37">
        <f t="shared" si="12"/>
        <v>108258.73</v>
      </c>
    </row>
    <row r="258" spans="2:16" ht="15.75" thickBot="1" x14ac:dyDescent="0.3">
      <c r="B258" s="39">
        <v>998</v>
      </c>
      <c r="C258" s="40">
        <v>9</v>
      </c>
      <c r="D258" s="53" t="s">
        <v>262</v>
      </c>
      <c r="E258" s="41">
        <v>43.685214957722998</v>
      </c>
      <c r="F258" s="62">
        <v>0</v>
      </c>
      <c r="G258" s="42">
        <v>158259.76</v>
      </c>
      <c r="H258" s="42">
        <v>0</v>
      </c>
      <c r="I258" s="42">
        <v>45170.61</v>
      </c>
      <c r="J258" s="42">
        <v>0</v>
      </c>
      <c r="K258" s="42">
        <v>12991.96</v>
      </c>
      <c r="L258" s="43">
        <v>10613.12</v>
      </c>
      <c r="M258" s="44">
        <f t="shared" si="10"/>
        <v>4.9038932350464949E-2</v>
      </c>
      <c r="N258" s="43">
        <f t="shared" si="11"/>
        <v>227035.44999999998</v>
      </c>
      <c r="O258" s="45">
        <v>0</v>
      </c>
      <c r="P258" s="46">
        <f t="shared" si="12"/>
        <v>227035.44999999998</v>
      </c>
    </row>
    <row r="261" spans="2:16" x14ac:dyDescent="0.25">
      <c r="D261" s="54" t="s">
        <v>16</v>
      </c>
      <c r="E261" s="28"/>
      <c r="F261" s="29"/>
      <c r="G261" s="29"/>
      <c r="H261" s="29"/>
      <c r="I261" s="29"/>
      <c r="J261" s="29"/>
      <c r="K261" s="29"/>
      <c r="L261" s="29"/>
    </row>
    <row r="262" spans="2:16" ht="87" customHeight="1" x14ac:dyDescent="0.25">
      <c r="D262" s="64" t="s">
        <v>263</v>
      </c>
      <c r="E262" s="65"/>
      <c r="F262" s="65"/>
      <c r="G262" s="65"/>
      <c r="H262" s="65"/>
      <c r="I262" s="65"/>
      <c r="J262" s="65"/>
      <c r="K262" s="65"/>
      <c r="L262" s="66"/>
    </row>
    <row r="263" spans="2:16" ht="51" customHeight="1" x14ac:dyDescent="0.25">
      <c r="D263" s="67" t="s">
        <v>264</v>
      </c>
      <c r="E263" s="68"/>
      <c r="F263" s="68"/>
      <c r="G263" s="68"/>
      <c r="H263" s="68"/>
      <c r="I263" s="68"/>
      <c r="J263" s="68"/>
      <c r="K263" s="68"/>
      <c r="L263" s="68"/>
    </row>
    <row r="264" spans="2:16" ht="18.75" customHeight="1" x14ac:dyDescent="0.25">
      <c r="D264" s="69" t="s">
        <v>266</v>
      </c>
      <c r="E264" s="68"/>
      <c r="F264" s="68"/>
      <c r="G264" s="68"/>
      <c r="H264" s="68"/>
      <c r="I264" s="68"/>
      <c r="J264" s="68"/>
      <c r="K264" s="68"/>
      <c r="L264" s="68"/>
    </row>
    <row r="265" spans="2:16" ht="17.25" x14ac:dyDescent="0.25">
      <c r="D265" s="70" t="s">
        <v>265</v>
      </c>
      <c r="E265" s="71"/>
      <c r="F265" s="71"/>
      <c r="G265" s="71"/>
      <c r="H265" s="71"/>
      <c r="I265" s="71"/>
      <c r="J265" s="71"/>
      <c r="K265" s="71"/>
      <c r="L265" s="71"/>
    </row>
  </sheetData>
  <sheetProtection sheet="1" objects="1" scenarios="1"/>
  <mergeCells count="5">
    <mergeCell ref="B1:E1"/>
    <mergeCell ref="D262:L262"/>
    <mergeCell ref="D263:L263"/>
    <mergeCell ref="D264:L264"/>
    <mergeCell ref="D265:L26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Blue Box Cost and Revenue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2020-11-30T20:37:47Z</dcterms:created>
  <dcterms:modified xsi:type="dcterms:W3CDTF">2020-11-30T20:38:06Z</dcterms:modified>
</cp:coreProperties>
</file>