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filterPrivacy="1" defaultThemeVersion="124226"/>
  <xr:revisionPtr revIDLastSave="0" documentId="13_ncr:1_{889F1C4A-A6DA-46B5-A332-3A0DD6F8639C}" xr6:coauthVersionLast="47" xr6:coauthVersionMax="47" xr10:uidLastSave="{00000000-0000-0000-0000-000000000000}"/>
  <bookViews>
    <workbookView xWindow="28680" yWindow="-120" windowWidth="29040" windowHeight="15840" xr2:uid="{00000000-000D-0000-FFFF-FFFF00000000}"/>
  </bookViews>
  <sheets>
    <sheet name="Alphabetical" sheetId="2" r:id="rId1"/>
    <sheet name="Residential Diversion Rate" sheetId="10" r:id="rId2"/>
    <sheet name="Municipal Grouping" sheetId="12" r:id="rId3"/>
  </sheets>
  <definedNames>
    <definedName name="_xlnm._FilterDatabase" localSheetId="0" hidden="1">Alphabetical!$B$6:$AD$108</definedName>
    <definedName name="_xlnm._FilterDatabase" localSheetId="1" hidden="1">'Residential Diversion Rate'!$B$6:$AD$108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41" i="12" l="1"/>
  <c r="Z141" i="12"/>
  <c r="R141" i="12"/>
  <c r="O141" i="12"/>
  <c r="L141" i="12"/>
  <c r="AD140" i="12"/>
  <c r="Z140" i="12"/>
  <c r="R140" i="12"/>
  <c r="O140" i="12"/>
  <c r="L140" i="12"/>
  <c r="AD139" i="12"/>
  <c r="Z139" i="12"/>
  <c r="R139" i="12"/>
  <c r="O139" i="12"/>
  <c r="L139" i="12"/>
  <c r="AD138" i="12"/>
  <c r="Z138" i="12"/>
  <c r="R138" i="12"/>
  <c r="O138" i="12"/>
  <c r="L138" i="12"/>
  <c r="AD137" i="12"/>
  <c r="Z137" i="12"/>
  <c r="R137" i="12"/>
  <c r="O137" i="12"/>
  <c r="L137" i="12"/>
  <c r="AD136" i="12"/>
  <c r="Z136" i="12"/>
  <c r="R136" i="12"/>
  <c r="O136" i="12"/>
  <c r="L136" i="12"/>
  <c r="AD135" i="12"/>
  <c r="Z135" i="12"/>
  <c r="R135" i="12"/>
  <c r="O135" i="12"/>
  <c r="L135" i="12"/>
  <c r="AD134" i="12"/>
  <c r="Z134" i="12"/>
  <c r="R134" i="12"/>
  <c r="O134" i="12"/>
  <c r="L134" i="12"/>
  <c r="AD133" i="12"/>
  <c r="Z133" i="12"/>
  <c r="R133" i="12"/>
  <c r="O133" i="12"/>
  <c r="L133" i="12"/>
  <c r="AD132" i="12"/>
  <c r="Z132" i="12"/>
  <c r="R132" i="12"/>
  <c r="O132" i="12"/>
  <c r="L132" i="12"/>
  <c r="AD131" i="12"/>
  <c r="Z131" i="12"/>
  <c r="R131" i="12"/>
  <c r="O131" i="12"/>
  <c r="L131" i="12"/>
  <c r="AD130" i="12"/>
  <c r="Z130" i="12"/>
  <c r="R130" i="12"/>
  <c r="O130" i="12"/>
  <c r="L130" i="12"/>
  <c r="AD129" i="12"/>
  <c r="Z129" i="12"/>
  <c r="R129" i="12"/>
  <c r="O129" i="12"/>
  <c r="L129" i="12"/>
  <c r="AD128" i="12"/>
  <c r="Z128" i="12"/>
  <c r="R128" i="12"/>
  <c r="O128" i="12"/>
  <c r="L128" i="12"/>
  <c r="AD127" i="12"/>
  <c r="Z127" i="12"/>
  <c r="R127" i="12"/>
  <c r="O127" i="12"/>
  <c r="L127" i="12"/>
  <c r="AD126" i="12"/>
  <c r="Z126" i="12"/>
  <c r="R126" i="12"/>
  <c r="O126" i="12"/>
  <c r="L126" i="12"/>
  <c r="AD121" i="12"/>
  <c r="Z121" i="12"/>
  <c r="R121" i="12"/>
  <c r="O121" i="12"/>
  <c r="L121" i="12"/>
  <c r="AD120" i="12"/>
  <c r="Z120" i="12"/>
  <c r="R120" i="12"/>
  <c r="O120" i="12"/>
  <c r="L120" i="12"/>
  <c r="AD119" i="12"/>
  <c r="Z119" i="12"/>
  <c r="R119" i="12"/>
  <c r="O119" i="12"/>
  <c r="L119" i="12"/>
  <c r="AD118" i="12"/>
  <c r="Z118" i="12"/>
  <c r="R118" i="12"/>
  <c r="O118" i="12"/>
  <c r="L118" i="12"/>
  <c r="AD117" i="12"/>
  <c r="Z117" i="12"/>
  <c r="R117" i="12"/>
  <c r="O117" i="12"/>
  <c r="L117" i="12"/>
  <c r="AD116" i="12"/>
  <c r="Z116" i="12"/>
  <c r="R116" i="12"/>
  <c r="O116" i="12"/>
  <c r="L116" i="12"/>
  <c r="AD111" i="12"/>
  <c r="Z111" i="12"/>
  <c r="R111" i="12"/>
  <c r="O111" i="12"/>
  <c r="L111" i="12"/>
  <c r="AD110" i="12"/>
  <c r="Z110" i="12"/>
  <c r="R110" i="12"/>
  <c r="O110" i="12"/>
  <c r="L110" i="12"/>
  <c r="AD109" i="12"/>
  <c r="Z109" i="12"/>
  <c r="R109" i="12"/>
  <c r="O109" i="12"/>
  <c r="L109" i="12"/>
  <c r="AD108" i="12"/>
  <c r="Z108" i="12"/>
  <c r="R108" i="12"/>
  <c r="O108" i="12"/>
  <c r="L108" i="12"/>
  <c r="AD107" i="12"/>
  <c r="Z107" i="12"/>
  <c r="R107" i="12"/>
  <c r="O107" i="12"/>
  <c r="L107" i="12"/>
  <c r="AD106" i="12"/>
  <c r="Z106" i="12"/>
  <c r="R106" i="12"/>
  <c r="O106" i="12"/>
  <c r="L106" i="12"/>
  <c r="AD105" i="12"/>
  <c r="Z105" i="12"/>
  <c r="R105" i="12"/>
  <c r="O105" i="12"/>
  <c r="L105" i="12"/>
  <c r="AD104" i="12"/>
  <c r="Z104" i="12"/>
  <c r="R104" i="12"/>
  <c r="O104" i="12"/>
  <c r="L104" i="12"/>
  <c r="AD103" i="12"/>
  <c r="Z103" i="12"/>
  <c r="R103" i="12"/>
  <c r="O103" i="12"/>
  <c r="L103" i="12"/>
  <c r="AD102" i="12"/>
  <c r="Z102" i="12"/>
  <c r="R102" i="12"/>
  <c r="O102" i="12"/>
  <c r="L102" i="12"/>
  <c r="AD101" i="12"/>
  <c r="Z101" i="12"/>
  <c r="R101" i="12"/>
  <c r="O101" i="12"/>
  <c r="L101" i="12"/>
  <c r="AD100" i="12"/>
  <c r="Z100" i="12"/>
  <c r="R100" i="12"/>
  <c r="O100" i="12"/>
  <c r="L100" i="12"/>
  <c r="AD99" i="12"/>
  <c r="Z99" i="12"/>
  <c r="R99" i="12"/>
  <c r="O99" i="12"/>
  <c r="L99" i="12"/>
  <c r="AD98" i="12"/>
  <c r="Z98" i="12"/>
  <c r="R98" i="12"/>
  <c r="O98" i="12"/>
  <c r="L98" i="12"/>
  <c r="AD97" i="12"/>
  <c r="Z97" i="12"/>
  <c r="R97" i="12"/>
  <c r="O97" i="12"/>
  <c r="L97" i="12"/>
  <c r="AD96" i="12"/>
  <c r="Z96" i="12"/>
  <c r="R96" i="12"/>
  <c r="O96" i="12"/>
  <c r="L96" i="12"/>
  <c r="AD95" i="12"/>
  <c r="Z95" i="12"/>
  <c r="R95" i="12"/>
  <c r="O95" i="12"/>
  <c r="L95" i="12"/>
  <c r="AD94" i="12"/>
  <c r="Z94" i="12"/>
  <c r="R94" i="12"/>
  <c r="O94" i="12"/>
  <c r="L94" i="12"/>
  <c r="AD93" i="12"/>
  <c r="Z93" i="12"/>
  <c r="R93" i="12"/>
  <c r="O93" i="12"/>
  <c r="L93" i="12"/>
  <c r="AD92" i="12"/>
  <c r="Z92" i="12"/>
  <c r="R92" i="12"/>
  <c r="O92" i="12"/>
  <c r="L92" i="12"/>
  <c r="AD91" i="12"/>
  <c r="Z91" i="12"/>
  <c r="R91" i="12"/>
  <c r="O91" i="12"/>
  <c r="L91" i="12"/>
  <c r="AD90" i="12"/>
  <c r="Z90" i="12"/>
  <c r="R90" i="12"/>
  <c r="O90" i="12"/>
  <c r="L90" i="12"/>
  <c r="AD89" i="12"/>
  <c r="Z89" i="12"/>
  <c r="R89" i="12"/>
  <c r="O89" i="12"/>
  <c r="L89" i="12"/>
  <c r="AD88" i="12"/>
  <c r="Z88" i="12"/>
  <c r="R88" i="12"/>
  <c r="O88" i="12"/>
  <c r="L88" i="12"/>
  <c r="AD87" i="12"/>
  <c r="Z87" i="12"/>
  <c r="R87" i="12"/>
  <c r="O87" i="12"/>
  <c r="L87" i="12"/>
  <c r="AD86" i="12"/>
  <c r="Z86" i="12"/>
  <c r="R86" i="12"/>
  <c r="O86" i="12"/>
  <c r="L86" i="12"/>
  <c r="AD85" i="12"/>
  <c r="Z85" i="12"/>
  <c r="R85" i="12"/>
  <c r="O85" i="12"/>
  <c r="L85" i="12"/>
  <c r="AD80" i="12"/>
  <c r="Z80" i="12"/>
  <c r="R80" i="12"/>
  <c r="O80" i="12"/>
  <c r="L80" i="12"/>
  <c r="AD79" i="12"/>
  <c r="Z79" i="12"/>
  <c r="R79" i="12"/>
  <c r="O79" i="12"/>
  <c r="L79" i="12"/>
  <c r="AD78" i="12"/>
  <c r="Z78" i="12"/>
  <c r="R78" i="12"/>
  <c r="O78" i="12"/>
  <c r="L78" i="12"/>
  <c r="AD77" i="12"/>
  <c r="Z77" i="12"/>
  <c r="R77" i="12"/>
  <c r="O77" i="12"/>
  <c r="L77" i="12"/>
  <c r="AD76" i="12"/>
  <c r="Z76" i="12"/>
  <c r="R76" i="12"/>
  <c r="O76" i="12"/>
  <c r="L76" i="12"/>
  <c r="AD75" i="12"/>
  <c r="Z75" i="12"/>
  <c r="R75" i="12"/>
  <c r="O75" i="12"/>
  <c r="L75" i="12"/>
  <c r="AD74" i="12"/>
  <c r="Z74" i="12"/>
  <c r="R74" i="12"/>
  <c r="O74" i="12"/>
  <c r="L74" i="12"/>
  <c r="AD73" i="12"/>
  <c r="Z73" i="12"/>
  <c r="R73" i="12"/>
  <c r="O73" i="12"/>
  <c r="L73" i="12"/>
  <c r="AD68" i="12"/>
  <c r="Z68" i="12"/>
  <c r="R68" i="12"/>
  <c r="O68" i="12"/>
  <c r="L68" i="12"/>
  <c r="AD67" i="12"/>
  <c r="Z67" i="12"/>
  <c r="R67" i="12"/>
  <c r="O67" i="12"/>
  <c r="L67" i="12"/>
  <c r="AD66" i="12"/>
  <c r="Z66" i="12"/>
  <c r="R66" i="12"/>
  <c r="O66" i="12"/>
  <c r="L66" i="12"/>
  <c r="AD65" i="12"/>
  <c r="Z65" i="12"/>
  <c r="R65" i="12"/>
  <c r="O65" i="12"/>
  <c r="L65" i="12"/>
  <c r="AD64" i="12"/>
  <c r="Z64" i="12"/>
  <c r="R64" i="12"/>
  <c r="O64" i="12"/>
  <c r="L64" i="12"/>
  <c r="AD63" i="12"/>
  <c r="Z63" i="12"/>
  <c r="R63" i="12"/>
  <c r="O63" i="12"/>
  <c r="L63" i="12"/>
  <c r="AD62" i="12"/>
  <c r="Z62" i="12"/>
  <c r="R62" i="12"/>
  <c r="O62" i="12"/>
  <c r="L62" i="12"/>
  <c r="AD61" i="12"/>
  <c r="Z61" i="12"/>
  <c r="R61" i="12"/>
  <c r="O61" i="12"/>
  <c r="L61" i="12"/>
  <c r="AD60" i="12"/>
  <c r="Z60" i="12"/>
  <c r="R60" i="12"/>
  <c r="O60" i="12"/>
  <c r="L60" i="12"/>
  <c r="AD59" i="12"/>
  <c r="Z59" i="12"/>
  <c r="R59" i="12"/>
  <c r="O59" i="12"/>
  <c r="L59" i="12"/>
  <c r="AD58" i="12"/>
  <c r="Z58" i="12"/>
  <c r="R58" i="12"/>
  <c r="O58" i="12"/>
  <c r="L58" i="12"/>
  <c r="AD53" i="12"/>
  <c r="Z53" i="12"/>
  <c r="R53" i="12"/>
  <c r="O53" i="12"/>
  <c r="L53" i="12"/>
  <c r="AD52" i="12"/>
  <c r="Z52" i="12"/>
  <c r="R52" i="12"/>
  <c r="O52" i="12"/>
  <c r="L52" i="12"/>
  <c r="AD51" i="12"/>
  <c r="Z51" i="12"/>
  <c r="R51" i="12"/>
  <c r="O51" i="12"/>
  <c r="L51" i="12"/>
  <c r="AD50" i="12"/>
  <c r="Z50" i="12"/>
  <c r="R50" i="12"/>
  <c r="O50" i="12"/>
  <c r="L50" i="12"/>
  <c r="AD49" i="12"/>
  <c r="Z49" i="12"/>
  <c r="R49" i="12"/>
  <c r="O49" i="12"/>
  <c r="L49" i="12"/>
  <c r="AD48" i="12"/>
  <c r="Z48" i="12"/>
  <c r="R48" i="12"/>
  <c r="O48" i="12"/>
  <c r="L48" i="12"/>
  <c r="AD47" i="12"/>
  <c r="Z47" i="12"/>
  <c r="R47" i="12"/>
  <c r="O47" i="12"/>
  <c r="L47" i="12"/>
  <c r="AD46" i="12"/>
  <c r="Z46" i="12"/>
  <c r="R46" i="12"/>
  <c r="O46" i="12"/>
  <c r="L46" i="12"/>
  <c r="AD45" i="12"/>
  <c r="Z45" i="12"/>
  <c r="R45" i="12"/>
  <c r="O45" i="12"/>
  <c r="L45" i="12"/>
  <c r="AD44" i="12"/>
  <c r="Z44" i="12"/>
  <c r="R44" i="12"/>
  <c r="O44" i="12"/>
  <c r="L44" i="12"/>
  <c r="AD43" i="12"/>
  <c r="Z43" i="12"/>
  <c r="R43" i="12"/>
  <c r="O43" i="12"/>
  <c r="L43" i="12"/>
  <c r="AD42" i="12"/>
  <c r="Z42" i="12"/>
  <c r="R42" i="12"/>
  <c r="O42" i="12"/>
  <c r="L42" i="12"/>
  <c r="AD41" i="12"/>
  <c r="Z41" i="12"/>
  <c r="R41" i="12"/>
  <c r="O41" i="12"/>
  <c r="L41" i="12"/>
  <c r="AD40" i="12"/>
  <c r="Z40" i="12"/>
  <c r="R40" i="12"/>
  <c r="O40" i="12"/>
  <c r="L40" i="12"/>
  <c r="AD39" i="12"/>
  <c r="Z39" i="12"/>
  <c r="R39" i="12"/>
  <c r="O39" i="12"/>
  <c r="L39" i="12"/>
  <c r="AD34" i="12"/>
  <c r="Z34" i="12"/>
  <c r="R34" i="12"/>
  <c r="O34" i="12"/>
  <c r="L34" i="12"/>
  <c r="AD33" i="12"/>
  <c r="Z33" i="12"/>
  <c r="R33" i="12"/>
  <c r="O33" i="12"/>
  <c r="L33" i="12"/>
  <c r="AD32" i="12"/>
  <c r="Z32" i="12"/>
  <c r="R32" i="12"/>
  <c r="O32" i="12"/>
  <c r="L32" i="12"/>
  <c r="AD31" i="12"/>
  <c r="Z31" i="12"/>
  <c r="R31" i="12"/>
  <c r="O31" i="12"/>
  <c r="L31" i="12"/>
  <c r="AD30" i="12"/>
  <c r="Z30" i="12"/>
  <c r="R30" i="12"/>
  <c r="O30" i="12"/>
  <c r="L30" i="12"/>
  <c r="AD29" i="12"/>
  <c r="Z29" i="12"/>
  <c r="R29" i="12"/>
  <c r="O29" i="12"/>
  <c r="L29" i="12"/>
  <c r="AD28" i="12"/>
  <c r="Z28" i="12"/>
  <c r="R28" i="12"/>
  <c r="O28" i="12"/>
  <c r="L28" i="12"/>
  <c r="AD23" i="12"/>
  <c r="Z23" i="12"/>
  <c r="R23" i="12"/>
  <c r="O23" i="12"/>
  <c r="L23" i="12"/>
  <c r="AD22" i="12"/>
  <c r="Z22" i="12"/>
  <c r="R22" i="12"/>
  <c r="O22" i="12"/>
  <c r="L22" i="12"/>
  <c r="AD21" i="12"/>
  <c r="Z21" i="12"/>
  <c r="R21" i="12"/>
  <c r="O21" i="12"/>
  <c r="L21" i="12"/>
  <c r="AD20" i="12"/>
  <c r="Z20" i="12"/>
  <c r="R20" i="12"/>
  <c r="O20" i="12"/>
  <c r="L20" i="12"/>
  <c r="AD19" i="12"/>
  <c r="Z19" i="12"/>
  <c r="R19" i="12"/>
  <c r="O19" i="12"/>
  <c r="L19" i="12"/>
  <c r="AD18" i="12"/>
  <c r="Z18" i="12"/>
  <c r="R18" i="12"/>
  <c r="O18" i="12"/>
  <c r="L18" i="12"/>
  <c r="AD13" i="12"/>
  <c r="Z13" i="12"/>
  <c r="R13" i="12"/>
  <c r="O13" i="12"/>
  <c r="L13" i="12"/>
  <c r="AD12" i="12"/>
  <c r="Z12" i="12"/>
  <c r="R12" i="12"/>
  <c r="O12" i="12"/>
  <c r="L12" i="12"/>
  <c r="AD11" i="12"/>
  <c r="Z11" i="12"/>
  <c r="R11" i="12"/>
  <c r="O11" i="12"/>
  <c r="L11" i="12"/>
  <c r="AD10" i="12"/>
  <c r="Z10" i="12"/>
  <c r="R10" i="12"/>
  <c r="O10" i="12"/>
  <c r="L10" i="12"/>
  <c r="AD9" i="12"/>
  <c r="Z9" i="12"/>
  <c r="R9" i="12"/>
  <c r="O9" i="12"/>
  <c r="L9" i="12"/>
  <c r="AD8" i="12"/>
  <c r="Z8" i="12"/>
  <c r="R8" i="12"/>
  <c r="O8" i="12"/>
  <c r="L8" i="12"/>
  <c r="AD8" i="10"/>
  <c r="Z8" i="10"/>
  <c r="R8" i="10"/>
  <c r="O8" i="10"/>
  <c r="L8" i="10"/>
  <c r="AD38" i="10"/>
  <c r="Z38" i="10"/>
  <c r="R38" i="10"/>
  <c r="O38" i="10"/>
  <c r="L38" i="10"/>
  <c r="AD36" i="10"/>
  <c r="Z36" i="10"/>
  <c r="R36" i="10"/>
  <c r="O36" i="10"/>
  <c r="L36" i="10"/>
  <c r="AD45" i="10"/>
  <c r="Z45" i="10"/>
  <c r="R45" i="10"/>
  <c r="O45" i="10"/>
  <c r="L45" i="10"/>
  <c r="AD12" i="10"/>
  <c r="Z12" i="10"/>
  <c r="R12" i="10"/>
  <c r="O12" i="10"/>
  <c r="L12" i="10"/>
  <c r="AD23" i="10"/>
  <c r="Z23" i="10"/>
  <c r="R23" i="10"/>
  <c r="O23" i="10"/>
  <c r="L23" i="10"/>
  <c r="AD90" i="10"/>
  <c r="Z90" i="10"/>
  <c r="R90" i="10"/>
  <c r="O90" i="10"/>
  <c r="L90" i="10"/>
  <c r="AD79" i="10"/>
  <c r="Z79" i="10"/>
  <c r="R79" i="10"/>
  <c r="O79" i="10"/>
  <c r="L79" i="10"/>
  <c r="AD65" i="10"/>
  <c r="Z65" i="10"/>
  <c r="R65" i="10"/>
  <c r="O65" i="10"/>
  <c r="L65" i="10"/>
  <c r="AD28" i="10"/>
  <c r="Z28" i="10"/>
  <c r="R28" i="10"/>
  <c r="O28" i="10"/>
  <c r="L28" i="10"/>
  <c r="AD46" i="10"/>
  <c r="Z46" i="10"/>
  <c r="R46" i="10"/>
  <c r="O46" i="10"/>
  <c r="L46" i="10"/>
  <c r="AD44" i="10"/>
  <c r="Z44" i="10"/>
  <c r="R44" i="10"/>
  <c r="O44" i="10"/>
  <c r="L44" i="10"/>
  <c r="AD37" i="10"/>
  <c r="Z37" i="10"/>
  <c r="R37" i="10"/>
  <c r="O37" i="10"/>
  <c r="L37" i="10"/>
  <c r="AD92" i="10"/>
  <c r="Z92" i="10"/>
  <c r="R92" i="10"/>
  <c r="O92" i="10"/>
  <c r="L92" i="10"/>
  <c r="AD68" i="10"/>
  <c r="Z68" i="10"/>
  <c r="R68" i="10"/>
  <c r="O68" i="10"/>
  <c r="L68" i="10"/>
  <c r="AD42" i="10"/>
  <c r="Z42" i="10"/>
  <c r="R42" i="10"/>
  <c r="O42" i="10"/>
  <c r="L42" i="10"/>
  <c r="AD13" i="10"/>
  <c r="Z13" i="10"/>
  <c r="R13" i="10"/>
  <c r="O13" i="10"/>
  <c r="L13" i="10"/>
  <c r="AD103" i="10"/>
  <c r="Z103" i="10"/>
  <c r="R103" i="10"/>
  <c r="O103" i="10"/>
  <c r="L103" i="10"/>
  <c r="AD72" i="10"/>
  <c r="Z72" i="10"/>
  <c r="R72" i="10"/>
  <c r="O72" i="10"/>
  <c r="L72" i="10"/>
  <c r="AD48" i="10"/>
  <c r="Z48" i="10"/>
  <c r="R48" i="10"/>
  <c r="O48" i="10"/>
  <c r="L48" i="10"/>
  <c r="AD62" i="10"/>
  <c r="Z62" i="10"/>
  <c r="R62" i="10"/>
  <c r="O62" i="10"/>
  <c r="L62" i="10"/>
  <c r="AD21" i="10"/>
  <c r="Z21" i="10"/>
  <c r="R21" i="10"/>
  <c r="O21" i="10"/>
  <c r="L21" i="10"/>
  <c r="AD47" i="10"/>
  <c r="Z47" i="10"/>
  <c r="R47" i="10"/>
  <c r="O47" i="10"/>
  <c r="L47" i="10"/>
  <c r="AD99" i="10"/>
  <c r="Z99" i="10"/>
  <c r="R99" i="10"/>
  <c r="O99" i="10"/>
  <c r="L99" i="10"/>
  <c r="AD25" i="10"/>
  <c r="Z25" i="10"/>
  <c r="R25" i="10"/>
  <c r="O25" i="10"/>
  <c r="L25" i="10"/>
  <c r="AD18" i="10"/>
  <c r="Z18" i="10"/>
  <c r="R18" i="10"/>
  <c r="O18" i="10"/>
  <c r="L18" i="10"/>
  <c r="AD24" i="10"/>
  <c r="Z24" i="10"/>
  <c r="R24" i="10"/>
  <c r="O24" i="10"/>
  <c r="L24" i="10"/>
  <c r="AD26" i="10"/>
  <c r="Z26" i="10"/>
  <c r="R26" i="10"/>
  <c r="O26" i="10"/>
  <c r="L26" i="10"/>
  <c r="AD70" i="10"/>
  <c r="Z70" i="10"/>
  <c r="R70" i="10"/>
  <c r="O70" i="10"/>
  <c r="L70" i="10"/>
  <c r="AD35" i="10"/>
  <c r="Z35" i="10"/>
  <c r="R35" i="10"/>
  <c r="O35" i="10"/>
  <c r="L35" i="10"/>
  <c r="AD34" i="10"/>
  <c r="Z34" i="10"/>
  <c r="R34" i="10"/>
  <c r="O34" i="10"/>
  <c r="L34" i="10"/>
  <c r="AD9" i="10"/>
  <c r="Z9" i="10"/>
  <c r="R9" i="10"/>
  <c r="O9" i="10"/>
  <c r="L9" i="10"/>
  <c r="AD107" i="10"/>
  <c r="Z107" i="10"/>
  <c r="R107" i="10"/>
  <c r="O107" i="10"/>
  <c r="L107" i="10"/>
  <c r="AD43" i="10"/>
  <c r="Z43" i="10"/>
  <c r="R43" i="10"/>
  <c r="O43" i="10"/>
  <c r="L43" i="10"/>
  <c r="AD50" i="10"/>
  <c r="Z50" i="10"/>
  <c r="R50" i="10"/>
  <c r="O50" i="10"/>
  <c r="L50" i="10"/>
  <c r="AD82" i="10"/>
  <c r="Z82" i="10"/>
  <c r="R82" i="10"/>
  <c r="O82" i="10"/>
  <c r="L82" i="10"/>
  <c r="AD7" i="10"/>
  <c r="Z7" i="10"/>
  <c r="R7" i="10"/>
  <c r="O7" i="10"/>
  <c r="L7" i="10"/>
  <c r="AD96" i="10"/>
  <c r="Z96" i="10"/>
  <c r="R96" i="10"/>
  <c r="O96" i="10"/>
  <c r="L96" i="10"/>
  <c r="AD69" i="10"/>
  <c r="Z69" i="10"/>
  <c r="R69" i="10"/>
  <c r="O69" i="10"/>
  <c r="L69" i="10"/>
  <c r="AD22" i="10"/>
  <c r="Z22" i="10"/>
  <c r="R22" i="10"/>
  <c r="O22" i="10"/>
  <c r="L22" i="10"/>
  <c r="AD98" i="10"/>
  <c r="Z98" i="10"/>
  <c r="R98" i="10"/>
  <c r="O98" i="10"/>
  <c r="L98" i="10"/>
  <c r="AD16" i="10"/>
  <c r="Z16" i="10"/>
  <c r="R16" i="10"/>
  <c r="O16" i="10"/>
  <c r="L16" i="10"/>
  <c r="AD31" i="10"/>
  <c r="Z31" i="10"/>
  <c r="R31" i="10"/>
  <c r="O31" i="10"/>
  <c r="L31" i="10"/>
  <c r="AD74" i="10"/>
  <c r="Z74" i="10"/>
  <c r="R74" i="10"/>
  <c r="O74" i="10"/>
  <c r="L74" i="10"/>
  <c r="AD94" i="10"/>
  <c r="Z94" i="10"/>
  <c r="R94" i="10"/>
  <c r="O94" i="10"/>
  <c r="L94" i="10"/>
  <c r="AD27" i="10"/>
  <c r="Z27" i="10"/>
  <c r="R27" i="10"/>
  <c r="O27" i="10"/>
  <c r="L27" i="10"/>
  <c r="AD73" i="10"/>
  <c r="Z73" i="10"/>
  <c r="R73" i="10"/>
  <c r="O73" i="10"/>
  <c r="L73" i="10"/>
  <c r="AD67" i="10"/>
  <c r="Z67" i="10"/>
  <c r="R67" i="10"/>
  <c r="O67" i="10"/>
  <c r="L67" i="10"/>
  <c r="AD83" i="10"/>
  <c r="Z83" i="10"/>
  <c r="R83" i="10"/>
  <c r="O83" i="10"/>
  <c r="L83" i="10"/>
  <c r="AD33" i="10"/>
  <c r="Z33" i="10"/>
  <c r="R33" i="10"/>
  <c r="O33" i="10"/>
  <c r="L33" i="10"/>
  <c r="AD85" i="10"/>
  <c r="Z85" i="10"/>
  <c r="R85" i="10"/>
  <c r="O85" i="10"/>
  <c r="L85" i="10"/>
  <c r="AD105" i="10"/>
  <c r="Z105" i="10"/>
  <c r="R105" i="10"/>
  <c r="O105" i="10"/>
  <c r="L105" i="10"/>
  <c r="AD11" i="10"/>
  <c r="Z11" i="10"/>
  <c r="R11" i="10"/>
  <c r="O11" i="10"/>
  <c r="L11" i="10"/>
  <c r="AD86" i="10"/>
  <c r="Z86" i="10"/>
  <c r="R86" i="10"/>
  <c r="O86" i="10"/>
  <c r="L86" i="10"/>
  <c r="AD49" i="10"/>
  <c r="Z49" i="10"/>
  <c r="R49" i="10"/>
  <c r="O49" i="10"/>
  <c r="L49" i="10"/>
  <c r="AD101" i="10"/>
  <c r="Z101" i="10"/>
  <c r="R101" i="10"/>
  <c r="O101" i="10"/>
  <c r="L101" i="10"/>
  <c r="AD88" i="10"/>
  <c r="Z88" i="10"/>
  <c r="R88" i="10"/>
  <c r="O88" i="10"/>
  <c r="L88" i="10"/>
  <c r="AD87" i="10"/>
  <c r="Z87" i="10"/>
  <c r="R87" i="10"/>
  <c r="O87" i="10"/>
  <c r="L87" i="10"/>
  <c r="AD106" i="10"/>
  <c r="Z106" i="10"/>
  <c r="R106" i="10"/>
  <c r="O106" i="10"/>
  <c r="L106" i="10"/>
  <c r="AD102" i="10"/>
  <c r="Z102" i="10"/>
  <c r="R102" i="10"/>
  <c r="O102" i="10"/>
  <c r="L102" i="10"/>
  <c r="AD84" i="10"/>
  <c r="Z84" i="10"/>
  <c r="R84" i="10"/>
  <c r="O84" i="10"/>
  <c r="L84" i="10"/>
  <c r="AD56" i="10"/>
  <c r="Z56" i="10"/>
  <c r="R56" i="10"/>
  <c r="O56" i="10"/>
  <c r="L56" i="10"/>
  <c r="AD17" i="10"/>
  <c r="Z17" i="10"/>
  <c r="R17" i="10"/>
  <c r="O17" i="10"/>
  <c r="L17" i="10"/>
  <c r="AD75" i="10"/>
  <c r="Z75" i="10"/>
  <c r="R75" i="10"/>
  <c r="O75" i="10"/>
  <c r="L75" i="10"/>
  <c r="AD14" i="10"/>
  <c r="Z14" i="10"/>
  <c r="R14" i="10"/>
  <c r="O14" i="10"/>
  <c r="L14" i="10"/>
  <c r="AD51" i="10"/>
  <c r="Z51" i="10"/>
  <c r="R51" i="10"/>
  <c r="O51" i="10"/>
  <c r="L51" i="10"/>
  <c r="AD32" i="10"/>
  <c r="Z32" i="10"/>
  <c r="R32" i="10"/>
  <c r="O32" i="10"/>
  <c r="L32" i="10"/>
  <c r="AD54" i="10"/>
  <c r="Z54" i="10"/>
  <c r="R54" i="10"/>
  <c r="O54" i="10"/>
  <c r="L54" i="10"/>
  <c r="AD20" i="10"/>
  <c r="Z20" i="10"/>
  <c r="R20" i="10"/>
  <c r="O20" i="10"/>
  <c r="L20" i="10"/>
  <c r="AD52" i="10"/>
  <c r="Z52" i="10"/>
  <c r="R52" i="10"/>
  <c r="O52" i="10"/>
  <c r="L52" i="10"/>
  <c r="AD80" i="10"/>
  <c r="Z80" i="10"/>
  <c r="R80" i="10"/>
  <c r="O80" i="10"/>
  <c r="L80" i="10"/>
  <c r="AD104" i="10"/>
  <c r="Z104" i="10"/>
  <c r="R104" i="10"/>
  <c r="O104" i="10"/>
  <c r="L104" i="10"/>
  <c r="AD55" i="10"/>
  <c r="Z55" i="10"/>
  <c r="R55" i="10"/>
  <c r="O55" i="10"/>
  <c r="L55" i="10"/>
  <c r="AD57" i="10"/>
  <c r="Z57" i="10"/>
  <c r="R57" i="10"/>
  <c r="O57" i="10"/>
  <c r="L57" i="10"/>
  <c r="AD97" i="10"/>
  <c r="Z97" i="10"/>
  <c r="R97" i="10"/>
  <c r="O97" i="10"/>
  <c r="L97" i="10"/>
  <c r="AD95" i="10"/>
  <c r="Z95" i="10"/>
  <c r="R95" i="10"/>
  <c r="O95" i="10"/>
  <c r="L95" i="10"/>
  <c r="AD39" i="10"/>
  <c r="Z39" i="10"/>
  <c r="R39" i="10"/>
  <c r="O39" i="10"/>
  <c r="L39" i="10"/>
  <c r="AD10" i="10"/>
  <c r="Z10" i="10"/>
  <c r="R10" i="10"/>
  <c r="O10" i="10"/>
  <c r="L10" i="10"/>
  <c r="AD15" i="10"/>
  <c r="Z15" i="10"/>
  <c r="R15" i="10"/>
  <c r="O15" i="10"/>
  <c r="L15" i="10"/>
  <c r="AD71" i="10"/>
  <c r="Z71" i="10"/>
  <c r="R71" i="10"/>
  <c r="O71" i="10"/>
  <c r="L71" i="10"/>
  <c r="AD30" i="10"/>
  <c r="Z30" i="10"/>
  <c r="R30" i="10"/>
  <c r="O30" i="10"/>
  <c r="L30" i="10"/>
  <c r="AD76" i="10"/>
  <c r="Z76" i="10"/>
  <c r="R76" i="10"/>
  <c r="O76" i="10"/>
  <c r="L76" i="10"/>
  <c r="AD61" i="10"/>
  <c r="Z61" i="10"/>
  <c r="R61" i="10"/>
  <c r="O61" i="10"/>
  <c r="L61" i="10"/>
  <c r="AD108" i="10"/>
  <c r="Z108" i="10"/>
  <c r="R108" i="10"/>
  <c r="O108" i="10"/>
  <c r="L108" i="10"/>
  <c r="AD60" i="10"/>
  <c r="Z60" i="10"/>
  <c r="R60" i="10"/>
  <c r="O60" i="10"/>
  <c r="L60" i="10"/>
  <c r="AD81" i="10"/>
  <c r="Z81" i="10"/>
  <c r="R81" i="10"/>
  <c r="O81" i="10"/>
  <c r="L81" i="10"/>
  <c r="AD53" i="10"/>
  <c r="Z53" i="10"/>
  <c r="R53" i="10"/>
  <c r="O53" i="10"/>
  <c r="L53" i="10"/>
  <c r="AD93" i="10"/>
  <c r="Z93" i="10"/>
  <c r="R93" i="10"/>
  <c r="O93" i="10"/>
  <c r="L93" i="10"/>
  <c r="AD78" i="10"/>
  <c r="Z78" i="10"/>
  <c r="R78" i="10"/>
  <c r="O78" i="10"/>
  <c r="L78" i="10"/>
  <c r="AD41" i="10"/>
  <c r="Z41" i="10"/>
  <c r="R41" i="10"/>
  <c r="O41" i="10"/>
  <c r="L41" i="10"/>
  <c r="AD59" i="10"/>
  <c r="Z59" i="10"/>
  <c r="R59" i="10"/>
  <c r="O59" i="10"/>
  <c r="L59" i="10"/>
  <c r="AD63" i="10"/>
  <c r="Z63" i="10"/>
  <c r="R63" i="10"/>
  <c r="O63" i="10"/>
  <c r="L63" i="10"/>
  <c r="AD66" i="10"/>
  <c r="Z66" i="10"/>
  <c r="R66" i="10"/>
  <c r="O66" i="10"/>
  <c r="L66" i="10"/>
  <c r="AD58" i="10"/>
  <c r="Z58" i="10"/>
  <c r="R58" i="10"/>
  <c r="O58" i="10"/>
  <c r="L58" i="10"/>
  <c r="AD19" i="10"/>
  <c r="Z19" i="10"/>
  <c r="R19" i="10"/>
  <c r="O19" i="10"/>
  <c r="L19" i="10"/>
  <c r="AD29" i="10"/>
  <c r="Z29" i="10"/>
  <c r="R29" i="10"/>
  <c r="O29" i="10"/>
  <c r="L29" i="10"/>
  <c r="AD91" i="10"/>
  <c r="Z91" i="10"/>
  <c r="R91" i="10"/>
  <c r="O91" i="10"/>
  <c r="L91" i="10"/>
  <c r="AD77" i="10"/>
  <c r="Z77" i="10"/>
  <c r="R77" i="10"/>
  <c r="O77" i="10"/>
  <c r="L77" i="10"/>
  <c r="AD89" i="10"/>
  <c r="Z89" i="10"/>
  <c r="R89" i="10"/>
  <c r="O89" i="10"/>
  <c r="L89" i="10"/>
  <c r="AD64" i="10"/>
  <c r="Z64" i="10"/>
  <c r="R64" i="10"/>
  <c r="O64" i="10"/>
  <c r="L64" i="10"/>
  <c r="AD40" i="10"/>
  <c r="Z40" i="10"/>
  <c r="R40" i="10"/>
  <c r="O40" i="10"/>
  <c r="L40" i="10"/>
  <c r="AD100" i="10"/>
  <c r="Z100" i="10"/>
  <c r="R100" i="10"/>
  <c r="O100" i="10"/>
  <c r="L100" i="10"/>
  <c r="Z97" i="2" l="1"/>
  <c r="K110" i="2"/>
  <c r="E112" i="12"/>
  <c r="E69" i="12"/>
  <c r="F69" i="12"/>
  <c r="G69" i="12"/>
  <c r="H69" i="12"/>
  <c r="I69" i="12"/>
  <c r="K69" i="12"/>
  <c r="N69" i="12"/>
  <c r="Q69" i="12"/>
  <c r="Q54" i="12"/>
  <c r="N54" i="12"/>
  <c r="K54" i="12"/>
  <c r="I54" i="12"/>
  <c r="H54" i="12"/>
  <c r="G54" i="12"/>
  <c r="F54" i="12"/>
  <c r="E54" i="12"/>
  <c r="N35" i="12"/>
  <c r="O69" i="12" l="1"/>
  <c r="L69" i="12"/>
  <c r="O54" i="12"/>
  <c r="Z54" i="12"/>
  <c r="AD69" i="12"/>
  <c r="R69" i="12"/>
  <c r="Z69" i="12"/>
  <c r="R54" i="12"/>
  <c r="L54" i="12"/>
  <c r="AD54" i="12"/>
  <c r="L46" i="2" l="1"/>
  <c r="Q14" i="12" l="1"/>
  <c r="Q24" i="12"/>
  <c r="Q35" i="12"/>
  <c r="Q81" i="12"/>
  <c r="Q112" i="12"/>
  <c r="Q122" i="12"/>
  <c r="Q142" i="12"/>
  <c r="I14" i="12"/>
  <c r="I24" i="12"/>
  <c r="I35" i="12"/>
  <c r="O35" i="12" s="1"/>
  <c r="I81" i="12"/>
  <c r="I112" i="12"/>
  <c r="L112" i="12" s="1"/>
  <c r="I122" i="12"/>
  <c r="I142" i="12"/>
  <c r="N14" i="12"/>
  <c r="N24" i="12"/>
  <c r="N81" i="12"/>
  <c r="N112" i="12"/>
  <c r="N122" i="12"/>
  <c r="N142" i="12"/>
  <c r="K14" i="12"/>
  <c r="K24" i="12"/>
  <c r="K35" i="12"/>
  <c r="K81" i="12"/>
  <c r="AD81" i="12" s="1"/>
  <c r="K112" i="12"/>
  <c r="K122" i="12"/>
  <c r="K142" i="12"/>
  <c r="F14" i="12"/>
  <c r="F24" i="12"/>
  <c r="F35" i="12"/>
  <c r="F81" i="12"/>
  <c r="F112" i="12"/>
  <c r="F122" i="12"/>
  <c r="F142" i="12"/>
  <c r="G14" i="12"/>
  <c r="G24" i="12"/>
  <c r="G35" i="12"/>
  <c r="G81" i="12"/>
  <c r="G112" i="12"/>
  <c r="G122" i="12"/>
  <c r="G142" i="12"/>
  <c r="H14" i="12"/>
  <c r="H24" i="12"/>
  <c r="H35" i="12"/>
  <c r="H81" i="12"/>
  <c r="H112" i="12"/>
  <c r="H122" i="12"/>
  <c r="H142" i="12"/>
  <c r="E14" i="12"/>
  <c r="E24" i="12"/>
  <c r="E35" i="12"/>
  <c r="E81" i="12"/>
  <c r="E122" i="12"/>
  <c r="E142" i="12"/>
  <c r="Q110" i="10"/>
  <c r="K110" i="10"/>
  <c r="N110" i="10"/>
  <c r="I110" i="10"/>
  <c r="H110" i="10"/>
  <c r="G110" i="10"/>
  <c r="F110" i="10"/>
  <c r="E110" i="10"/>
  <c r="I110" i="2"/>
  <c r="G110" i="2"/>
  <c r="F110" i="2"/>
  <c r="E110" i="2"/>
  <c r="Q110" i="2"/>
  <c r="N110" i="2"/>
  <c r="H110" i="2"/>
  <c r="O46" i="2"/>
  <c r="R46" i="2"/>
  <c r="Z46" i="2"/>
  <c r="AD46" i="2"/>
  <c r="L26" i="2"/>
  <c r="O26" i="2"/>
  <c r="R26" i="2"/>
  <c r="Z26" i="2"/>
  <c r="AD26" i="2"/>
  <c r="L27" i="2"/>
  <c r="O27" i="2"/>
  <c r="R27" i="2"/>
  <c r="Z27" i="2"/>
  <c r="AD27" i="2"/>
  <c r="L83" i="2"/>
  <c r="O83" i="2"/>
  <c r="R83" i="2"/>
  <c r="Z83" i="2"/>
  <c r="AD83" i="2"/>
  <c r="L102" i="2"/>
  <c r="O102" i="2"/>
  <c r="R102" i="2"/>
  <c r="Z102" i="2"/>
  <c r="AD102" i="2"/>
  <c r="L29" i="2"/>
  <c r="O29" i="2"/>
  <c r="R29" i="2"/>
  <c r="Z29" i="2"/>
  <c r="AD29" i="2"/>
  <c r="L78" i="2"/>
  <c r="Z78" i="2"/>
  <c r="AD78" i="2"/>
  <c r="Z56" i="2"/>
  <c r="AD56" i="2"/>
  <c r="Z49" i="2"/>
  <c r="AD49" i="2"/>
  <c r="Z61" i="2"/>
  <c r="AD61" i="2"/>
  <c r="Z99" i="2"/>
  <c r="AD99" i="2"/>
  <c r="Z16" i="2"/>
  <c r="AD16" i="2"/>
  <c r="Z22" i="2"/>
  <c r="AD22" i="2"/>
  <c r="Z57" i="2"/>
  <c r="AD57" i="2"/>
  <c r="Z55" i="2"/>
  <c r="AD55" i="2"/>
  <c r="Z69" i="2"/>
  <c r="AD69" i="2"/>
  <c r="Z107" i="2"/>
  <c r="AD107" i="2"/>
  <c r="Z13" i="2"/>
  <c r="AD13" i="2"/>
  <c r="Z85" i="2"/>
  <c r="AD85" i="2"/>
  <c r="Z68" i="2"/>
  <c r="AD68" i="2"/>
  <c r="Z90" i="2"/>
  <c r="AD90" i="2"/>
  <c r="Z88" i="2"/>
  <c r="AD88" i="2"/>
  <c r="Z10" i="2"/>
  <c r="AD10" i="2"/>
  <c r="Z23" i="2"/>
  <c r="AD23" i="2"/>
  <c r="Z8" i="2"/>
  <c r="AD8" i="2"/>
  <c r="Z60" i="2"/>
  <c r="AD60" i="2"/>
  <c r="Z34" i="2"/>
  <c r="AD34" i="2"/>
  <c r="Z96" i="2"/>
  <c r="AD96" i="2"/>
  <c r="Z59" i="2"/>
  <c r="AD59" i="2"/>
  <c r="Z19" i="2"/>
  <c r="AD19" i="2"/>
  <c r="Z94" i="2"/>
  <c r="AD94" i="2"/>
  <c r="Z108" i="2"/>
  <c r="AD108" i="2"/>
  <c r="Z62" i="2"/>
  <c r="AD62" i="2"/>
  <c r="Z32" i="2"/>
  <c r="AD32" i="2"/>
  <c r="Z43" i="2"/>
  <c r="AD43" i="2"/>
  <c r="Z28" i="2"/>
  <c r="AD28" i="2"/>
  <c r="Z17" i="2"/>
  <c r="AD17" i="2"/>
  <c r="Z77" i="2"/>
  <c r="AD77" i="2"/>
  <c r="Z89" i="2"/>
  <c r="AD89" i="2"/>
  <c r="Z35" i="2"/>
  <c r="AD35" i="2"/>
  <c r="Z81" i="2"/>
  <c r="AD81" i="2"/>
  <c r="Z14" i="2"/>
  <c r="AD14" i="2"/>
  <c r="Z72" i="2"/>
  <c r="AD72" i="2"/>
  <c r="Z54" i="2"/>
  <c r="AD54" i="2"/>
  <c r="Z84" i="2"/>
  <c r="AD84" i="2"/>
  <c r="Z95" i="2"/>
  <c r="AD95" i="2"/>
  <c r="Z18" i="2"/>
  <c r="AD18" i="2"/>
  <c r="Z42" i="2"/>
  <c r="AD42" i="2"/>
  <c r="Z11" i="2"/>
  <c r="AD11" i="2"/>
  <c r="Z52" i="2"/>
  <c r="AD52" i="2"/>
  <c r="Z58" i="2"/>
  <c r="AD58" i="2"/>
  <c r="Z53" i="2"/>
  <c r="AD53" i="2"/>
  <c r="Z9" i="2"/>
  <c r="AD9" i="2"/>
  <c r="Z74" i="2"/>
  <c r="AD74" i="2"/>
  <c r="Z7" i="2"/>
  <c r="AD7" i="2"/>
  <c r="Z65" i="2"/>
  <c r="AD65" i="2"/>
  <c r="Z25" i="2"/>
  <c r="AD25" i="2"/>
  <c r="Z20" i="2"/>
  <c r="AD20" i="2"/>
  <c r="Z79" i="2"/>
  <c r="AD79" i="2"/>
  <c r="Z48" i="2"/>
  <c r="AD48" i="2"/>
  <c r="Z82" i="2"/>
  <c r="AD82" i="2"/>
  <c r="Z15" i="2"/>
  <c r="AD15" i="2"/>
  <c r="Z30" i="2"/>
  <c r="AD30" i="2"/>
  <c r="Z45" i="2"/>
  <c r="AD45" i="2"/>
  <c r="Z24" i="2"/>
  <c r="AD24" i="2"/>
  <c r="Z44" i="2"/>
  <c r="AD44" i="2"/>
  <c r="Z76" i="2"/>
  <c r="AD76" i="2"/>
  <c r="Z91" i="2"/>
  <c r="AD91" i="2"/>
  <c r="Z86" i="2"/>
  <c r="AD86" i="2"/>
  <c r="Z106" i="2"/>
  <c r="AD106" i="2"/>
  <c r="Z37" i="2"/>
  <c r="AD37" i="2"/>
  <c r="AD97" i="2"/>
  <c r="Z104" i="2"/>
  <c r="AD104" i="2"/>
  <c r="Z73" i="2"/>
  <c r="AD73" i="2"/>
  <c r="Z67" i="2"/>
  <c r="AD67" i="2"/>
  <c r="Z31" i="2"/>
  <c r="AD31" i="2"/>
  <c r="Z51" i="2"/>
  <c r="AD51" i="2"/>
  <c r="Z105" i="2"/>
  <c r="AD105" i="2"/>
  <c r="Z80" i="2"/>
  <c r="AD80" i="2"/>
  <c r="Z50" i="2"/>
  <c r="AD50" i="2"/>
  <c r="Z71" i="2"/>
  <c r="AD71" i="2"/>
  <c r="Z70" i="2"/>
  <c r="AD70" i="2"/>
  <c r="Z100" i="2"/>
  <c r="AD100" i="2"/>
  <c r="Z101" i="2"/>
  <c r="AD101" i="2"/>
  <c r="Z41" i="2"/>
  <c r="AD41" i="2"/>
  <c r="Z75" i="2"/>
  <c r="AD75" i="2"/>
  <c r="Z66" i="2"/>
  <c r="AD66" i="2"/>
  <c r="Z64" i="2"/>
  <c r="AD64" i="2"/>
  <c r="Z92" i="2"/>
  <c r="AD92" i="2"/>
  <c r="Z39" i="2"/>
  <c r="AD39" i="2"/>
  <c r="Z36" i="2"/>
  <c r="AD36" i="2"/>
  <c r="Z12" i="2"/>
  <c r="AD12" i="2"/>
  <c r="Z21" i="2"/>
  <c r="AD21" i="2"/>
  <c r="Z33" i="2"/>
  <c r="AD33" i="2"/>
  <c r="Z40" i="2"/>
  <c r="AD40" i="2"/>
  <c r="Z47" i="2"/>
  <c r="AD47" i="2"/>
  <c r="Z98" i="2"/>
  <c r="AD98" i="2"/>
  <c r="Z103" i="2"/>
  <c r="AD103" i="2"/>
  <c r="Z93" i="2"/>
  <c r="AD93" i="2"/>
  <c r="Z38" i="2"/>
  <c r="AD38" i="2"/>
  <c r="Z87" i="2"/>
  <c r="AD87" i="2"/>
  <c r="Z63" i="2"/>
  <c r="AD63" i="2"/>
  <c r="R78" i="2"/>
  <c r="R56" i="2"/>
  <c r="R49" i="2"/>
  <c r="R61" i="2"/>
  <c r="R99" i="2"/>
  <c r="R16" i="2"/>
  <c r="R22" i="2"/>
  <c r="R57" i="2"/>
  <c r="R55" i="2"/>
  <c r="R69" i="2"/>
  <c r="R107" i="2"/>
  <c r="R13" i="2"/>
  <c r="R85" i="2"/>
  <c r="R68" i="2"/>
  <c r="R90" i="2"/>
  <c r="R88" i="2"/>
  <c r="R10" i="2"/>
  <c r="R23" i="2"/>
  <c r="R8" i="2"/>
  <c r="R60" i="2"/>
  <c r="R34" i="2"/>
  <c r="R96" i="2"/>
  <c r="R59" i="2"/>
  <c r="R19" i="2"/>
  <c r="R94" i="2"/>
  <c r="R108" i="2"/>
  <c r="R62" i="2"/>
  <c r="R32" i="2"/>
  <c r="R43" i="2"/>
  <c r="R28" i="2"/>
  <c r="R17" i="2"/>
  <c r="R77" i="2"/>
  <c r="R89" i="2"/>
  <c r="R35" i="2"/>
  <c r="R81" i="2"/>
  <c r="R14" i="2"/>
  <c r="R72" i="2"/>
  <c r="R54" i="2"/>
  <c r="R84" i="2"/>
  <c r="R95" i="2"/>
  <c r="R18" i="2"/>
  <c r="R42" i="2"/>
  <c r="R11" i="2"/>
  <c r="R52" i="2"/>
  <c r="R58" i="2"/>
  <c r="R53" i="2"/>
  <c r="R9" i="2"/>
  <c r="R74" i="2"/>
  <c r="R7" i="2"/>
  <c r="R65" i="2"/>
  <c r="R25" i="2"/>
  <c r="R20" i="2"/>
  <c r="R79" i="2"/>
  <c r="R48" i="2"/>
  <c r="R82" i="2"/>
  <c r="R15" i="2"/>
  <c r="R30" i="2"/>
  <c r="R45" i="2"/>
  <c r="R24" i="2"/>
  <c r="R44" i="2"/>
  <c r="R76" i="2"/>
  <c r="R91" i="2"/>
  <c r="R86" i="2"/>
  <c r="R106" i="2"/>
  <c r="R37" i="2"/>
  <c r="R97" i="2"/>
  <c r="R104" i="2"/>
  <c r="R73" i="2"/>
  <c r="R67" i="2"/>
  <c r="R31" i="2"/>
  <c r="R51" i="2"/>
  <c r="R105" i="2"/>
  <c r="R80" i="2"/>
  <c r="R50" i="2"/>
  <c r="R71" i="2"/>
  <c r="R70" i="2"/>
  <c r="R100" i="2"/>
  <c r="R101" i="2"/>
  <c r="R41" i="2"/>
  <c r="R75" i="2"/>
  <c r="R66" i="2"/>
  <c r="R64" i="2"/>
  <c r="R92" i="2"/>
  <c r="R39" i="2"/>
  <c r="R36" i="2"/>
  <c r="R12" i="2"/>
  <c r="R21" i="2"/>
  <c r="R33" i="2"/>
  <c r="R40" i="2"/>
  <c r="R47" i="2"/>
  <c r="R98" i="2"/>
  <c r="R103" i="2"/>
  <c r="R93" i="2"/>
  <c r="R38" i="2"/>
  <c r="R87" i="2"/>
  <c r="R63" i="2"/>
  <c r="O78" i="2"/>
  <c r="O56" i="2"/>
  <c r="O49" i="2"/>
  <c r="O61" i="2"/>
  <c r="O99" i="2"/>
  <c r="O16" i="2"/>
  <c r="O22" i="2"/>
  <c r="O57" i="2"/>
  <c r="O55" i="2"/>
  <c r="O69" i="2"/>
  <c r="O107" i="2"/>
  <c r="O13" i="2"/>
  <c r="O85" i="2"/>
  <c r="O68" i="2"/>
  <c r="O90" i="2"/>
  <c r="O88" i="2"/>
  <c r="O10" i="2"/>
  <c r="O23" i="2"/>
  <c r="O8" i="2"/>
  <c r="O60" i="2"/>
  <c r="O34" i="2"/>
  <c r="O96" i="2"/>
  <c r="O59" i="2"/>
  <c r="O19" i="2"/>
  <c r="O94" i="2"/>
  <c r="O108" i="2"/>
  <c r="O62" i="2"/>
  <c r="O32" i="2"/>
  <c r="O43" i="2"/>
  <c r="O28" i="2"/>
  <c r="O17" i="2"/>
  <c r="O77" i="2"/>
  <c r="O89" i="2"/>
  <c r="O35" i="2"/>
  <c r="O81" i="2"/>
  <c r="O14" i="2"/>
  <c r="O72" i="2"/>
  <c r="O54" i="2"/>
  <c r="O84" i="2"/>
  <c r="O95" i="2"/>
  <c r="O18" i="2"/>
  <c r="O42" i="2"/>
  <c r="O11" i="2"/>
  <c r="O52" i="2"/>
  <c r="O58" i="2"/>
  <c r="O53" i="2"/>
  <c r="O9" i="2"/>
  <c r="O74" i="2"/>
  <c r="O7" i="2"/>
  <c r="O65" i="2"/>
  <c r="O25" i="2"/>
  <c r="O20" i="2"/>
  <c r="O79" i="2"/>
  <c r="O48" i="2"/>
  <c r="O82" i="2"/>
  <c r="O15" i="2"/>
  <c r="O30" i="2"/>
  <c r="O45" i="2"/>
  <c r="O24" i="2"/>
  <c r="O44" i="2"/>
  <c r="O76" i="2"/>
  <c r="O91" i="2"/>
  <c r="O86" i="2"/>
  <c r="O106" i="2"/>
  <c r="O37" i="2"/>
  <c r="O97" i="2"/>
  <c r="O104" i="2"/>
  <c r="O73" i="2"/>
  <c r="O67" i="2"/>
  <c r="O31" i="2"/>
  <c r="O51" i="2"/>
  <c r="O105" i="2"/>
  <c r="O80" i="2"/>
  <c r="O50" i="2"/>
  <c r="O71" i="2"/>
  <c r="O70" i="2"/>
  <c r="O100" i="2"/>
  <c r="O101" i="2"/>
  <c r="O41" i="2"/>
  <c r="O75" i="2"/>
  <c r="O66" i="2"/>
  <c r="O64" i="2"/>
  <c r="O92" i="2"/>
  <c r="O39" i="2"/>
  <c r="O36" i="2"/>
  <c r="O12" i="2"/>
  <c r="O21" i="2"/>
  <c r="O33" i="2"/>
  <c r="O40" i="2"/>
  <c r="O47" i="2"/>
  <c r="O98" i="2"/>
  <c r="O103" i="2"/>
  <c r="O93" i="2"/>
  <c r="O38" i="2"/>
  <c r="O87" i="2"/>
  <c r="O63" i="2"/>
  <c r="L56" i="2"/>
  <c r="L49" i="2"/>
  <c r="L61" i="2"/>
  <c r="L99" i="2"/>
  <c r="L16" i="2"/>
  <c r="L22" i="2"/>
  <c r="L57" i="2"/>
  <c r="L55" i="2"/>
  <c r="L69" i="2"/>
  <c r="L107" i="2"/>
  <c r="L13" i="2"/>
  <c r="L85" i="2"/>
  <c r="L68" i="2"/>
  <c r="L90" i="2"/>
  <c r="L88" i="2"/>
  <c r="L10" i="2"/>
  <c r="L23" i="2"/>
  <c r="L8" i="2"/>
  <c r="L60" i="2"/>
  <c r="L34" i="2"/>
  <c r="L96" i="2"/>
  <c r="L59" i="2"/>
  <c r="L19" i="2"/>
  <c r="L94" i="2"/>
  <c r="L108" i="2"/>
  <c r="L62" i="2"/>
  <c r="L32" i="2"/>
  <c r="L43" i="2"/>
  <c r="L28" i="2"/>
  <c r="L17" i="2"/>
  <c r="L77" i="2"/>
  <c r="L89" i="2"/>
  <c r="L35" i="2"/>
  <c r="L81" i="2"/>
  <c r="L14" i="2"/>
  <c r="L72" i="2"/>
  <c r="L54" i="2"/>
  <c r="L84" i="2"/>
  <c r="L95" i="2"/>
  <c r="L18" i="2"/>
  <c r="L42" i="2"/>
  <c r="L11" i="2"/>
  <c r="L52" i="2"/>
  <c r="L58" i="2"/>
  <c r="L53" i="2"/>
  <c r="L9" i="2"/>
  <c r="L74" i="2"/>
  <c r="L7" i="2"/>
  <c r="L65" i="2"/>
  <c r="L25" i="2"/>
  <c r="L20" i="2"/>
  <c r="L79" i="2"/>
  <c r="L48" i="2"/>
  <c r="L82" i="2"/>
  <c r="L15" i="2"/>
  <c r="L30" i="2"/>
  <c r="L45" i="2"/>
  <c r="L24" i="2"/>
  <c r="L44" i="2"/>
  <c r="L76" i="2"/>
  <c r="L91" i="2"/>
  <c r="L86" i="2"/>
  <c r="L106" i="2"/>
  <c r="L37" i="2"/>
  <c r="L97" i="2"/>
  <c r="L104" i="2"/>
  <c r="L73" i="2"/>
  <c r="L67" i="2"/>
  <c r="L31" i="2"/>
  <c r="L51" i="2"/>
  <c r="L105" i="2"/>
  <c r="L80" i="2"/>
  <c r="L50" i="2"/>
  <c r="L71" i="2"/>
  <c r="L70" i="2"/>
  <c r="L100" i="2"/>
  <c r="L101" i="2"/>
  <c r="L41" i="2"/>
  <c r="L75" i="2"/>
  <c r="L66" i="2"/>
  <c r="L64" i="2"/>
  <c r="L92" i="2"/>
  <c r="L39" i="2"/>
  <c r="L36" i="2"/>
  <c r="L12" i="2"/>
  <c r="L21" i="2"/>
  <c r="L33" i="2"/>
  <c r="L40" i="2"/>
  <c r="L47" i="2"/>
  <c r="L98" i="2"/>
  <c r="L103" i="2"/>
  <c r="L93" i="2"/>
  <c r="L38" i="2"/>
  <c r="L87" i="2"/>
  <c r="L63" i="2"/>
  <c r="Z142" i="12" l="1"/>
  <c r="R24" i="12"/>
  <c r="O112" i="12"/>
  <c r="AD110" i="10"/>
  <c r="AD112" i="12"/>
  <c r="Z122" i="12"/>
  <c r="O142" i="12"/>
  <c r="L142" i="12"/>
  <c r="L14" i="12"/>
  <c r="E144" i="12"/>
  <c r="Z112" i="12"/>
  <c r="O81" i="12"/>
  <c r="O122" i="12"/>
  <c r="AD122" i="12"/>
  <c r="L122" i="12"/>
  <c r="R35" i="12"/>
  <c r="L35" i="12"/>
  <c r="O24" i="12"/>
  <c r="AD24" i="12"/>
  <c r="R142" i="12"/>
  <c r="R112" i="12"/>
  <c r="R122" i="12"/>
  <c r="Z35" i="12"/>
  <c r="AD142" i="12"/>
  <c r="L24" i="12"/>
  <c r="H144" i="12"/>
  <c r="L81" i="12"/>
  <c r="Z24" i="12"/>
  <c r="Z81" i="12"/>
  <c r="R81" i="12"/>
  <c r="F144" i="12"/>
  <c r="AD35" i="12"/>
  <c r="K144" i="12"/>
  <c r="I144" i="12"/>
  <c r="Q144" i="12"/>
  <c r="G144" i="12"/>
  <c r="N144" i="12"/>
  <c r="O14" i="12"/>
  <c r="R14" i="12"/>
  <c r="Z14" i="12"/>
  <c r="AD14" i="12"/>
  <c r="Z110" i="10"/>
  <c r="O110" i="10"/>
  <c r="R110" i="10"/>
  <c r="L110" i="10"/>
  <c r="L110" i="2"/>
  <c r="AD110" i="2"/>
  <c r="Z110" i="2"/>
  <c r="O110" i="2"/>
  <c r="R110" i="2"/>
  <c r="O144" i="12" l="1"/>
  <c r="AD144" i="12"/>
  <c r="L144" i="12"/>
  <c r="R144" i="12"/>
  <c r="Z144" i="12"/>
</calcChain>
</file>

<file path=xl/sharedStrings.xml><?xml version="1.0" encoding="utf-8"?>
<sst xmlns="http://schemas.openxmlformats.org/spreadsheetml/2006/main" count="504" uniqueCount="159">
  <si>
    <t>Program Code</t>
  </si>
  <si>
    <t>Municipal Group</t>
  </si>
  <si>
    <t>Municipal Program</t>
  </si>
  <si>
    <t>Reported Multi-Family Households</t>
  </si>
  <si>
    <t>Reported Seasonal Households</t>
  </si>
  <si>
    <t>Reported Population</t>
  </si>
  <si>
    <t xml:space="preserve">Reported Population + Calculated Seasonal Population                    </t>
  </si>
  <si>
    <t>Total Residential Waste Generated</t>
  </si>
  <si>
    <t xml:space="preserve">Total Residential Waste Diverted </t>
  </si>
  <si>
    <t>Total Residential Waste Disposed</t>
  </si>
  <si>
    <t>Residential Deposit Return Program</t>
  </si>
  <si>
    <t>Residential Reuse</t>
  </si>
  <si>
    <t>Residential Recyclables Diverted</t>
  </si>
  <si>
    <t>Residential Organics Diverted</t>
  </si>
  <si>
    <t>Residential MHSW Treatment / Reuse / Recycling</t>
  </si>
  <si>
    <t>Residential EFW</t>
  </si>
  <si>
    <t>Residential Hazardous Waste Disposal</t>
  </si>
  <si>
    <t>Residential Landfill</t>
  </si>
  <si>
    <t>Total Residential Disposal Rate</t>
  </si>
  <si>
    <t>Tonnes</t>
  </si>
  <si>
    <r>
      <t>Kg/Cap</t>
    </r>
    <r>
      <rPr>
        <b/>
        <vertAlign val="superscript"/>
        <sz val="11"/>
        <rFont val="Calibri"/>
        <family val="2"/>
        <scheme val="minor"/>
      </rPr>
      <t xml:space="preserve"> </t>
    </r>
  </si>
  <si>
    <t>Kg/Cap</t>
  </si>
  <si>
    <t>%</t>
  </si>
  <si>
    <t>ADMASTON/BROMLEY, TOWNSHIP OF</t>
  </si>
  <si>
    <t>AUGUSTA, TOWNSHIP OF</t>
  </si>
  <si>
    <t>BANCROFT, TOWN OF</t>
  </si>
  <si>
    <t>BARRIE, CITY OF</t>
  </si>
  <si>
    <t>BAYHAM, MUNICIPALITY OF</t>
  </si>
  <si>
    <t>BLUEWATER RECYCLING ASSOCIATION</t>
  </si>
  <si>
    <t>BRANT, COUNTY OF</t>
  </si>
  <si>
    <t>BRANTFORD, CITY OF</t>
  </si>
  <si>
    <t>BROCKVILLE, CITY OF</t>
  </si>
  <si>
    <t>BRUCE AREA SOLID WASTE RECYCLING</t>
  </si>
  <si>
    <t>BRUDENELL, LYNDOCH AND RAGLAN, TOWNSHIP OF</t>
  </si>
  <si>
    <t>CARLETON PLACE, TOWN OF</t>
  </si>
  <si>
    <t>CHATHAM-KENT, MUNICIPALITY OF</t>
  </si>
  <si>
    <t>CLARENCE-ROCKLAND, CITY OF</t>
  </si>
  <si>
    <t>CORNWALL, CITY OF</t>
  </si>
  <si>
    <t>DEEP RIVER, TOWN OF</t>
  </si>
  <si>
    <t>DRUMMOND-NORTH ELMSLEY, TOWNSHIP OF</t>
  </si>
  <si>
    <t>DURHAM, REGIONAL MUNICIPALITY OF</t>
  </si>
  <si>
    <t>DYSART ET AL, TOWNSHIP OF</t>
  </si>
  <si>
    <t>ESPANOLA, TOWN OF</t>
  </si>
  <si>
    <t>ESSEX-WINDSOR SOLID WASTE AUTHORITY</t>
  </si>
  <si>
    <t>GEORGIAN BLUFFS, TOWNSHIP OF</t>
  </si>
  <si>
    <t>GREATER NAPANEE, TOWNSHIP OF</t>
  </si>
  <si>
    <t>GREATER SUDBURY, CITY OF</t>
  </si>
  <si>
    <t>GREY HIGHLANDS, MUNICIPALITY OF</t>
  </si>
  <si>
    <t>GUELPH, CITY OF</t>
  </si>
  <si>
    <t>HALTON, REGIONAL MUNICIPALITY OF</t>
  </si>
  <si>
    <t>HAMILTON, CITY OF</t>
  </si>
  <si>
    <t>HAWKESBURY JOINT RECYCLING</t>
  </si>
  <si>
    <t>HIGHLANDS EAST, MUNICIPALITY OF</t>
  </si>
  <si>
    <t>KAWARTHA LAKES, CITY OF</t>
  </si>
  <si>
    <t>KILLALOE, HAGARTY, AND RICHARDS, TOWNSHIP OF</t>
  </si>
  <si>
    <t>KINGSTON, CITY OF</t>
  </si>
  <si>
    <t>KIRKLAND LAKE, TOWN OF</t>
  </si>
  <si>
    <t>LAURENTIAN HILLS, TOWN OF</t>
  </si>
  <si>
    <t>LONDON, CITY OF</t>
  </si>
  <si>
    <t>MCKELLAR, TOWNSHIP OF</t>
  </si>
  <si>
    <t>MCNAB-BRAESIDE, TOWNSHIP OF</t>
  </si>
  <si>
    <t>MERRICKVILLE-WOLFORD, VILLAGE OF</t>
  </si>
  <si>
    <t>MINDEN HILLS, TOWNSHIP OF</t>
  </si>
  <si>
    <t>MISSISSAUGAS OF THE NEW CREDIT FIRST NATION</t>
  </si>
  <si>
    <t>NIAGARA, REGIONAL MUNICIPALITY OF</t>
  </si>
  <si>
    <t>NORTH BAY, CITY OF</t>
  </si>
  <si>
    <t>NORTH DUNDAS, TOWNSHIP OF</t>
  </si>
  <si>
    <t>NORTH FRONTENAC, TOWNSHIP OF</t>
  </si>
  <si>
    <t>NORTHERN BRUCE PENINSULA, MUNICIPALITY OF</t>
  </si>
  <si>
    <t>NORTHUMBERLAND, COUNTY OF</t>
  </si>
  <si>
    <t>ONEIDA NATION OF THE THAMES</t>
  </si>
  <si>
    <t>ORILLIA, CITY OF</t>
  </si>
  <si>
    <t>OTTAWA, CITY OF</t>
  </si>
  <si>
    <t>PEEL, REGIONAL MUNICIPALITY OF</t>
  </si>
  <si>
    <t>PETERBOROUGH, CITY OF</t>
  </si>
  <si>
    <t>PETERBOROUGH, COUNTY OF</t>
  </si>
  <si>
    <t>QUINTE WASTE SOLUTIONS</t>
  </si>
  <si>
    <t>RENFREW, TOWN OF</t>
  </si>
  <si>
    <t>SARNIA, CITY OF</t>
  </si>
  <si>
    <t>SAULT STE. MARIE, CITY OF</t>
  </si>
  <si>
    <t>SIMCOE, COUNTY OF</t>
  </si>
  <si>
    <t>SOUTH FRONTENAC, TOWNSHIP OF</t>
  </si>
  <si>
    <t>SOUTH STORMONT, TOWNSHIP OF</t>
  </si>
  <si>
    <t>ST. THOMAS, CITY OF</t>
  </si>
  <si>
    <t>STONE MILLS, TOWNSHIP OF</t>
  </si>
  <si>
    <t>STRATFORD, CITY OF</t>
  </si>
  <si>
    <t>THE BLUE MOUNTAINS, TOWN OF</t>
  </si>
  <si>
    <t>THE NATION, MUNICIPALITY</t>
  </si>
  <si>
    <t>THUNDER BAY, CITY OF</t>
  </si>
  <si>
    <t>TIMMINS, CITY OF</t>
  </si>
  <si>
    <t>TORONTO, CITY OF</t>
  </si>
  <si>
    <t>WATERLOO, REGIONAL MUNICIPALITY OF</t>
  </si>
  <si>
    <t>WELLINGTON, COUNTY OF</t>
  </si>
  <si>
    <t>YORK, REGIONAL MUNICIPALITY OF</t>
  </si>
  <si>
    <t>Totals &gt;</t>
  </si>
  <si>
    <t>Adjustment Notes:</t>
  </si>
  <si>
    <t>5,221,639 HH</t>
  </si>
  <si>
    <t>Residential On-Property</t>
  </si>
  <si>
    <t>Total Residential Waste Diversion Rate</t>
  </si>
  <si>
    <r>
      <t>2)</t>
    </r>
    <r>
      <rPr>
        <sz val="11"/>
        <rFont val="Calibri"/>
        <family val="2"/>
        <scheme val="minor"/>
      </rPr>
      <t xml:space="preserve"> If a program uses volume estimates for at least one or more of their contracts, volume estimates are assumed and their garbage rate is checked. Volume estimates are also assumed if the program did not answer weigh scale or volume estimates check boxes.  </t>
    </r>
  </si>
  <si>
    <r>
      <t>3)</t>
    </r>
    <r>
      <rPr>
        <sz val="11"/>
        <rFont val="Calibri"/>
        <family val="2"/>
        <scheme val="minor"/>
      </rPr>
      <t xml:space="preserve"> For any zero reported garbage collection, the Municipal Group average per capita rate for garbage was applied.</t>
    </r>
  </si>
  <si>
    <r>
      <t>5)</t>
    </r>
    <r>
      <rPr>
        <sz val="11"/>
        <rFont val="Calibri"/>
        <family val="2"/>
        <scheme val="minor"/>
      </rPr>
      <t xml:space="preserve"> Organics tonnes were adjusted if total kg/capita for the program (no kitchen waste tonnes) is greater than the 95th percentile of programs with no kitchen waste tonnes. This 95th percentile (no kitchen waste) was applied as the kg/capita adjustment.</t>
    </r>
  </si>
  <si>
    <r>
      <t>6)</t>
    </r>
    <r>
      <rPr>
        <sz val="11"/>
        <rFont val="Calibri"/>
        <family val="2"/>
        <scheme val="minor"/>
      </rPr>
      <t xml:space="preserve"> "Other Recyclables" were adjusted to equal the 95th percentile, if a program reported total "Other Recyclables" greater than the 95th percentile. There is no condition for anyone reporting zero "Other Recyclables" tonnes.</t>
    </r>
  </si>
  <si>
    <t>Reported single family and multi-family units show all reported units in the jurisdiction, not just those serviced.</t>
  </si>
  <si>
    <t>Reported Single Family Households Including Seasonal Households</t>
  </si>
  <si>
    <t>OTTAWA VALLEY WASTE RECOVERY CENTRE</t>
  </si>
  <si>
    <t>Municipal Group Total &gt;</t>
  </si>
  <si>
    <t>Urban Regional</t>
  </si>
  <si>
    <t>Rural Regional</t>
  </si>
  <si>
    <t>Rural Collection- North</t>
  </si>
  <si>
    <t>Rural Collection-South</t>
  </si>
  <si>
    <t>Medium Urban</t>
  </si>
  <si>
    <t>Rural Depot-North</t>
  </si>
  <si>
    <t>Rural Depot-South</t>
  </si>
  <si>
    <t>Municipal Group Average &gt;</t>
  </si>
  <si>
    <r>
      <t>4)</t>
    </r>
    <r>
      <rPr>
        <sz val="11"/>
        <rFont val="Calibri"/>
        <family val="2"/>
        <scheme val="minor"/>
      </rPr>
      <t xml:space="preserve"> Garbage tonnes for municipal programs reporting &lt;100 kg/capita of garbage were adjusted.</t>
    </r>
  </si>
  <si>
    <r>
      <t>1)</t>
    </r>
    <r>
      <rPr>
        <sz val="11"/>
        <rFont val="Calibri"/>
        <family val="2"/>
        <scheme val="minor"/>
      </rPr>
      <t xml:space="preserve"> Where the number of Blue Box-serviced households was not equal to the number of garbage-serviced households, especially for multi-family households, the garbage for the missing households was adjusted using an equivalent single-family household factor based on municipal waste composition audits. RPRA used a 0.72 factor to convert a multi-family household garbage rate to a single family rate for 2014.</t>
    </r>
  </si>
  <si>
    <t>SIOUX LOOKOUT, THE CORPORATION OF THE MUNICIPALITY OF</t>
  </si>
  <si>
    <t>Residential Waste Diverted (% of Diverted)</t>
  </si>
  <si>
    <t>Residential Waste Disposed (% of Disposed)</t>
  </si>
  <si>
    <t>1,2</t>
  </si>
  <si>
    <t>Additional Notes:</t>
  </si>
  <si>
    <t>As part of the 2016 Datacall RPRA introduced the Short Form Datacall (SFD) available to all municipal programs with a population under 30,000. Municipal Programs that reported into the SFD were only required to submit Blue Box data, and therefore have not be included in the diversion rate calculation.</t>
  </si>
  <si>
    <t>MUSKOKA,  DISTRICT MUNICIPALITY OF</t>
  </si>
  <si>
    <t>ELLIOT LAKE, CITY OF</t>
  </si>
  <si>
    <t>GREATER MADAWASKA, TOWNSHIP OF</t>
  </si>
  <si>
    <t>PETROLIA, TOWN OF</t>
  </si>
  <si>
    <t>ASSIGINACK,  TOWNSHIP OF</t>
  </si>
  <si>
    <t>HILTON BEACH,  VILLAGE OF</t>
  </si>
  <si>
    <t>OXFORD,  RESTRUCTURED COUNTY OF</t>
  </si>
  <si>
    <t>5,6</t>
  </si>
  <si>
    <t>Large Urban Regional</t>
  </si>
  <si>
    <t>NORFOLK, COUNTY OF</t>
  </si>
  <si>
    <t>OWEN SOUND, CITY OF</t>
  </si>
  <si>
    <t>ALGONQUIN HIGHLANDS,TOWNSHIP OF</t>
  </si>
  <si>
    <t>PRESCOTT,TOWN OF</t>
  </si>
  <si>
    <t>NORTH GRENVILLE, MUNICIPALITY OF</t>
  </si>
  <si>
    <t>WESTPORT, VILLAGE OF</t>
  </si>
  <si>
    <t>FRONTENAC ISLANDS, TOWNSHIP OF</t>
  </si>
  <si>
    <t>Arnprior, Town of</t>
  </si>
  <si>
    <t>HASTINGS HIGHLANDS, MUNICIPALITY OF</t>
  </si>
  <si>
    <t>ALFRED AND PLANTAGENET, TOWNSHIP OF</t>
  </si>
  <si>
    <t>WEST GREY, MUNICIPALITY OF</t>
  </si>
  <si>
    <t>CENTRAL FRONTENAC, TOWNSHIP OF</t>
  </si>
  <si>
    <t>CHIPPEWAS OF KETTLE AND STONY POINT FIRST NATIONS</t>
  </si>
  <si>
    <t>DUFFERIN, COUNTY OF</t>
  </si>
  <si>
    <t>FRENCH RIVER, MUNICIPALITY OF</t>
  </si>
  <si>
    <t>HALDIMAND, COUNTY OF</t>
  </si>
  <si>
    <t>HURON SHORES,  MUNICIPALITY OF</t>
  </si>
  <si>
    <t>JAMES, TOWNSHIP OF</t>
  </si>
  <si>
    <t>EAST FERRIS, MUNICIPALITY OF</t>
  </si>
  <si>
    <t>MOHAWKS OF THE BAY OF QUINTE</t>
  </si>
  <si>
    <t>SERPENT RIVER FIRST NATIONS</t>
  </si>
  <si>
    <t>NIPISSING FIRST NATION</t>
  </si>
  <si>
    <t>2018 Residential Waste Diversion Rates by Municipal Program (Alphabetical)</t>
  </si>
  <si>
    <t>2018 Residential Waste Diversion Rates by Municipal Program (By Diversion)</t>
  </si>
  <si>
    <t>2018 Residential Waste Diversion Rates by Municipal Program (Municipal Grouping)</t>
  </si>
  <si>
    <t>1,4</t>
  </si>
  <si>
    <t>Small Urban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</si>
</sst>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_-* #,##0_-;\-* #,##0_-;_-* &quot;-&quot;??_-;_-@_-"/>
    <numFmt numFmtId="166" formatCode="0.0%"/>
    <numFmt numFmtId="167" formatCode="0.0000%"/>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vertAlign val="superscript"/>
      <sz val="11"/>
      <name val="Calibri"/>
      <family val="2"/>
      <scheme val="minor"/>
    </font>
    <font>
      <b/>
      <sz val="11"/>
      <name val="Calibri"/>
      <family val="2"/>
      <scheme val="minor"/>
    </font>
    <font>
      <b/>
      <u/>
      <sz val="14"/>
      <name val="Calibri"/>
      <family val="2"/>
      <scheme val="minor"/>
    </font>
    <font>
      <vertAlign val="superscript"/>
      <sz val="11"/>
      <color theme="1"/>
      <name val="Calibri"/>
      <family val="2"/>
      <scheme val="minor"/>
    </font>
    <font>
      <b/>
      <sz val="11"/>
      <color rgb="FF00B050"/>
      <name val="Calibri"/>
      <family val="2"/>
      <scheme val="minor"/>
    </font>
    <font>
      <b/>
      <vertAlign val="superscript"/>
      <sz val="11"/>
      <name val="Calibri"/>
      <family val="2"/>
      <scheme val="minor"/>
    </font>
    <font>
      <sz val="10"/>
      <name val="MS Sans Serif"/>
      <family val="2"/>
    </font>
    <font>
      <sz val="11"/>
      <color rgb="FF000000"/>
      <name val="Calibri"/>
      <family val="2"/>
    </font>
    <font>
      <sz val="11"/>
      <color rgb="FFFFFF00"/>
      <name val="Calibri"/>
      <family val="2"/>
      <scheme val="minor"/>
    </font>
    <font>
      <sz val="11"/>
      <name val="Calibri"/>
      <family val="2"/>
      <scheme val="minor"/>
    </font>
    <font>
      <vertAlign val="superscript"/>
      <sz val="11"/>
      <name val="Calibri"/>
      <family val="2"/>
      <scheme val="minor"/>
    </font>
    <font>
      <b/>
      <sz val="11"/>
      <name val="Calibri"/>
      <family val="2"/>
      <scheme val="minor"/>
    </font>
    <font>
      <sz val="11"/>
      <color theme="1"/>
      <name val="Calibri"/>
      <family val="2"/>
      <scheme val="minor"/>
    </font>
    <font>
      <vertAlign val="superscript"/>
      <sz val="11"/>
      <color theme="1"/>
      <name val="Calibri"/>
      <family val="2"/>
      <scheme val="minor"/>
    </font>
    <font>
      <b/>
      <sz val="11"/>
      <color theme="1"/>
      <name val="Calibri"/>
      <family val="2"/>
      <scheme val="minor"/>
    </font>
    <font>
      <b/>
      <sz val="11"/>
      <color rgb="FF00B050"/>
      <name val="Calibri"/>
      <family val="2"/>
      <scheme val="minor"/>
    </font>
    <font>
      <b/>
      <vertAlign val="superscript"/>
      <sz val="11"/>
      <name val="Calibri"/>
      <family val="2"/>
      <scheme val="minor"/>
    </font>
    <font>
      <sz val="11"/>
      <color rgb="FF000000"/>
      <name val="Calibri"/>
      <family val="2"/>
    </font>
    <font>
      <b/>
      <sz val="11"/>
      <color indexed="8"/>
      <name val="Calibri"/>
      <family val="2"/>
      <scheme val="minor"/>
    </font>
    <font>
      <b/>
      <sz val="11"/>
      <color rgb="FF000000"/>
      <name val="Calibri"/>
      <family val="2"/>
    </font>
    <font>
      <b/>
      <sz val="9"/>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indexed="8"/>
      </patternFill>
    </fill>
  </fills>
  <borders count="48">
    <border>
      <left/>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22"/>
      </right>
      <top style="thin">
        <color indexed="22"/>
      </top>
      <bottom style="thin">
        <color indexed="22"/>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9">
    <xf numFmtId="0" fontId="0" fillId="0" borderId="0"/>
    <xf numFmtId="164" fontId="1" fillId="0" borderId="0" applyFont="0" applyFill="0" applyBorder="0" applyAlignment="0" applyProtection="0"/>
    <xf numFmtId="9" fontId="1" fillId="0" borderId="0" applyFont="0" applyFill="0" applyBorder="0" applyAlignment="0" applyProtection="0"/>
    <xf numFmtId="0" fontId="11" fillId="0" borderId="0"/>
    <xf numFmtId="0" fontId="11" fillId="0" borderId="0"/>
    <xf numFmtId="164" fontId="1" fillId="0" borderId="0" applyFont="0" applyFill="0" applyBorder="0" applyAlignment="0" applyProtection="0"/>
    <xf numFmtId="0" fontId="1" fillId="0" borderId="0"/>
    <xf numFmtId="0" fontId="11" fillId="0" borderId="0"/>
    <xf numFmtId="0" fontId="1" fillId="0" borderId="0"/>
  </cellStyleXfs>
  <cellXfs count="283">
    <xf numFmtId="0" fontId="0" fillId="0" borderId="0" xfId="0"/>
    <xf numFmtId="0" fontId="4" fillId="2" borderId="0" xfId="0" applyFont="1" applyFill="1"/>
    <xf numFmtId="0" fontId="4" fillId="2" borderId="0" xfId="0" applyFont="1" applyFill="1" applyAlignment="1">
      <alignment horizontal="center"/>
    </xf>
    <xf numFmtId="165" fontId="4" fillId="2" borderId="0" xfId="1" applyNumberFormat="1" applyFont="1" applyFill="1" applyAlignment="1">
      <alignment horizontal="left"/>
    </xf>
    <xf numFmtId="166" fontId="4" fillId="2" borderId="0" xfId="2" applyNumberFormat="1" applyFont="1" applyFill="1"/>
    <xf numFmtId="3" fontId="4" fillId="2" borderId="0" xfId="0" applyNumberFormat="1" applyFont="1" applyFill="1"/>
    <xf numFmtId="4" fontId="4" fillId="2" borderId="0" xfId="0" applyNumberFormat="1" applyFont="1" applyFill="1"/>
    <xf numFmtId="1" fontId="4" fillId="2" borderId="0" xfId="0" applyNumberFormat="1" applyFont="1" applyFill="1"/>
    <xf numFmtId="9" fontId="4" fillId="2" borderId="0" xfId="2" applyNumberFormat="1" applyFont="1" applyFill="1"/>
    <xf numFmtId="1" fontId="5" fillId="2" borderId="0" xfId="0" applyNumberFormat="1" applyFont="1" applyFill="1" applyAlignment="1">
      <alignment horizontal="left" vertical="top"/>
    </xf>
    <xf numFmtId="10" fontId="4" fillId="2" borderId="0" xfId="2" applyNumberFormat="1" applyFont="1" applyFill="1"/>
    <xf numFmtId="0" fontId="6" fillId="2" borderId="0" xfId="0" applyFont="1" applyFill="1"/>
    <xf numFmtId="0" fontId="0" fillId="2" borderId="0" xfId="0" applyFont="1" applyFill="1"/>
    <xf numFmtId="0" fontId="0" fillId="2" borderId="0" xfId="0" applyFont="1" applyFill="1" applyAlignment="1">
      <alignment horizontal="center"/>
    </xf>
    <xf numFmtId="4" fontId="0" fillId="2" borderId="0" xfId="0" applyNumberFormat="1" applyFont="1" applyFill="1"/>
    <xf numFmtId="1" fontId="0" fillId="2" borderId="0" xfId="0" applyNumberFormat="1" applyFont="1" applyFill="1"/>
    <xf numFmtId="1" fontId="8" fillId="2" borderId="0" xfId="0" applyNumberFormat="1" applyFont="1" applyFill="1" applyAlignment="1">
      <alignment horizontal="left" vertical="top"/>
    </xf>
    <xf numFmtId="10" fontId="0" fillId="2" borderId="0" xfId="2" applyNumberFormat="1" applyFont="1" applyFill="1"/>
    <xf numFmtId="0" fontId="2" fillId="2" borderId="0" xfId="0" applyFont="1" applyFill="1"/>
    <xf numFmtId="0" fontId="0" fillId="2" borderId="0" xfId="0" applyFont="1" applyFill="1" applyBorder="1"/>
    <xf numFmtId="0" fontId="0" fillId="2" borderId="5" xfId="0" applyFont="1" applyFill="1" applyBorder="1"/>
    <xf numFmtId="10" fontId="6" fillId="2" borderId="24" xfId="0" applyNumberFormat="1" applyFont="1" applyFill="1" applyBorder="1" applyAlignment="1">
      <alignment horizontal="center" vertical="center" wrapText="1"/>
    </xf>
    <xf numFmtId="10" fontId="6" fillId="2" borderId="24" xfId="2" applyNumberFormat="1" applyFont="1" applyFill="1" applyBorder="1" applyAlignment="1">
      <alignment horizontal="center" vertical="center" wrapText="1"/>
    </xf>
    <xf numFmtId="0" fontId="9" fillId="2" borderId="25" xfId="0" applyFont="1" applyFill="1" applyBorder="1" applyAlignment="1">
      <alignment horizontal="center" vertical="center" wrapText="1"/>
    </xf>
    <xf numFmtId="10" fontId="6" fillId="2" borderId="26" xfId="0" applyNumberFormat="1" applyFont="1" applyFill="1" applyBorder="1" applyAlignment="1">
      <alignment horizontal="center" vertical="center" wrapText="1"/>
    </xf>
    <xf numFmtId="0" fontId="0" fillId="2" borderId="0" xfId="0" applyFont="1" applyFill="1" applyAlignment="1">
      <alignment vertical="center"/>
    </xf>
    <xf numFmtId="0" fontId="4" fillId="2" borderId="5" xfId="0" applyFont="1" applyFill="1" applyBorder="1"/>
    <xf numFmtId="0" fontId="4" fillId="2" borderId="0" xfId="0" applyFont="1" applyFill="1" applyBorder="1"/>
    <xf numFmtId="0" fontId="3" fillId="2" borderId="0" xfId="0" applyFont="1" applyFill="1"/>
    <xf numFmtId="0" fontId="4" fillId="2" borderId="16" xfId="0" applyFont="1" applyFill="1" applyBorder="1"/>
    <xf numFmtId="0" fontId="6" fillId="2" borderId="13" xfId="0" applyFont="1" applyFill="1" applyBorder="1" applyAlignment="1">
      <alignment horizontal="right"/>
    </xf>
    <xf numFmtId="165" fontId="6" fillId="2" borderId="14" xfId="1" applyNumberFormat="1" applyFont="1" applyFill="1" applyBorder="1"/>
    <xf numFmtId="0" fontId="6" fillId="2" borderId="15" xfId="0" applyFont="1" applyFill="1" applyBorder="1"/>
    <xf numFmtId="3" fontId="6" fillId="2" borderId="15" xfId="0" applyNumberFormat="1" applyFont="1" applyFill="1" applyBorder="1"/>
    <xf numFmtId="166" fontId="9" fillId="2" borderId="27" xfId="0" applyNumberFormat="1" applyFont="1" applyFill="1" applyBorder="1" applyAlignment="1">
      <alignment horizontal="center" vertical="center" wrapText="1"/>
    </xf>
    <xf numFmtId="166" fontId="6" fillId="2" borderId="28" xfId="0" applyNumberFormat="1" applyFont="1" applyFill="1" applyBorder="1" applyAlignment="1">
      <alignment horizontal="center" vertical="center"/>
    </xf>
    <xf numFmtId="0" fontId="0" fillId="2" borderId="16" xfId="0" applyFont="1" applyFill="1" applyBorder="1"/>
    <xf numFmtId="15" fontId="4" fillId="2" borderId="0" xfId="0" applyNumberFormat="1" applyFont="1" applyFill="1" applyBorder="1"/>
    <xf numFmtId="0" fontId="0" fillId="2" borderId="17" xfId="0" applyFont="1" applyFill="1" applyBorder="1"/>
    <xf numFmtId="0" fontId="5" fillId="2" borderId="0" xfId="0" applyFont="1" applyFill="1" applyBorder="1" applyAlignment="1">
      <alignment horizontal="left" wrapText="1"/>
    </xf>
    <xf numFmtId="166" fontId="6" fillId="0" borderId="13" xfId="2" applyNumberFormat="1" applyFont="1" applyBorder="1"/>
    <xf numFmtId="166" fontId="6" fillId="0" borderId="15" xfId="2" applyNumberFormat="1" applyFont="1" applyBorder="1"/>
    <xf numFmtId="0" fontId="8" fillId="2" borderId="0" xfId="0" applyFont="1" applyFill="1" applyAlignment="1">
      <alignment horizontal="left" vertical="top"/>
    </xf>
    <xf numFmtId="0" fontId="5" fillId="2" borderId="0" xfId="0" applyFont="1" applyFill="1" applyAlignment="1">
      <alignment horizontal="left" vertical="top"/>
    </xf>
    <xf numFmtId="0" fontId="5" fillId="2" borderId="15" xfId="0" applyFont="1" applyFill="1" applyBorder="1" applyAlignment="1">
      <alignment horizontal="left" vertical="top"/>
    </xf>
    <xf numFmtId="3" fontId="6" fillId="2" borderId="15" xfId="0" applyNumberFormat="1" applyFont="1" applyFill="1" applyBorder="1" applyAlignment="1">
      <alignment horizontal="left"/>
    </xf>
    <xf numFmtId="0" fontId="0" fillId="2" borderId="0" xfId="0" applyFont="1" applyFill="1" applyAlignment="1">
      <alignment horizontal="left"/>
    </xf>
    <xf numFmtId="166" fontId="4" fillId="2" borderId="0" xfId="0" applyNumberFormat="1" applyFont="1" applyFill="1"/>
    <xf numFmtId="167" fontId="4" fillId="2" borderId="0" xfId="0" applyNumberFormat="1" applyFont="1" applyFill="1"/>
    <xf numFmtId="10" fontId="4" fillId="2" borderId="0" xfId="2" applyNumberFormat="1" applyFont="1" applyFill="1" applyBorder="1"/>
    <xf numFmtId="0" fontId="13" fillId="2" borderId="0" xfId="0" applyFont="1" applyFill="1" applyBorder="1"/>
    <xf numFmtId="0" fontId="4" fillId="0" borderId="6" xfId="0" applyFont="1" applyBorder="1" applyAlignment="1">
      <alignment horizontal="center"/>
    </xf>
    <xf numFmtId="165" fontId="6" fillId="2" borderId="27" xfId="1" applyNumberFormat="1" applyFont="1" applyFill="1" applyBorder="1" applyAlignment="1">
      <alignment horizontal="right" vertical="center" wrapText="1"/>
    </xf>
    <xf numFmtId="0" fontId="3" fillId="2" borderId="0" xfId="0" applyFont="1" applyFill="1" applyBorder="1"/>
    <xf numFmtId="3" fontId="3" fillId="2" borderId="0" xfId="0" applyNumberFormat="1" applyFont="1" applyFill="1" applyBorder="1"/>
    <xf numFmtId="4" fontId="3" fillId="2" borderId="0" xfId="0" applyNumberFormat="1" applyFont="1" applyFill="1" applyBorder="1"/>
    <xf numFmtId="0" fontId="0" fillId="2" borderId="0" xfId="0" applyFill="1" applyBorder="1"/>
    <xf numFmtId="0" fontId="2" fillId="2" borderId="6" xfId="0" applyFont="1" applyFill="1" applyBorder="1"/>
    <xf numFmtId="0" fontId="2" fillId="2" borderId="24" xfId="0" applyFont="1" applyFill="1" applyBorder="1"/>
    <xf numFmtId="4" fontId="6" fillId="2" borderId="7" xfId="0" applyNumberFormat="1" applyFont="1" applyFill="1" applyBorder="1" applyAlignment="1">
      <alignment horizontal="center" vertical="center" wrapText="1"/>
    </xf>
    <xf numFmtId="0" fontId="0" fillId="2" borderId="0" xfId="0" applyFont="1" applyFill="1" applyBorder="1" applyAlignment="1">
      <alignment vertical="center"/>
    </xf>
    <xf numFmtId="0" fontId="14" fillId="2" borderId="0" xfId="0" applyFont="1" applyFill="1" applyBorder="1"/>
    <xf numFmtId="0" fontId="17" fillId="2" borderId="0" xfId="0" applyFont="1" applyFill="1" applyBorder="1"/>
    <xf numFmtId="0" fontId="17" fillId="2" borderId="5" xfId="0" applyFont="1" applyFill="1" applyBorder="1"/>
    <xf numFmtId="166" fontId="20" fillId="2" borderId="6" xfId="0" applyNumberFormat="1" applyFont="1" applyFill="1" applyBorder="1" applyAlignment="1">
      <alignment horizontal="center" vertical="center" wrapText="1"/>
    </xf>
    <xf numFmtId="0" fontId="14" fillId="0" borderId="30" xfId="0" applyFont="1" applyBorder="1"/>
    <xf numFmtId="0" fontId="14" fillId="0" borderId="6" xfId="0" applyFont="1" applyBorder="1" applyAlignment="1">
      <alignment horizontal="center"/>
    </xf>
    <xf numFmtId="0" fontId="14" fillId="0" borderId="6" xfId="0" applyFont="1" applyBorder="1"/>
    <xf numFmtId="165" fontId="22" fillId="2" borderId="6" xfId="1" applyNumberFormat="1" applyFont="1" applyFill="1" applyBorder="1" applyAlignment="1" applyProtection="1">
      <alignment horizontal="right" vertical="center" wrapText="1"/>
    </xf>
    <xf numFmtId="3" fontId="14" fillId="2" borderId="6" xfId="0" applyNumberFormat="1" applyFont="1" applyFill="1" applyBorder="1" applyAlignment="1">
      <alignment horizontal="right" vertical="center" wrapText="1"/>
    </xf>
    <xf numFmtId="0" fontId="15" fillId="0" borderId="6" xfId="0" applyFont="1" applyBorder="1" applyAlignment="1">
      <alignment horizontal="left"/>
    </xf>
    <xf numFmtId="166" fontId="14" fillId="0" borderId="6" xfId="2" applyNumberFormat="1" applyFont="1" applyBorder="1"/>
    <xf numFmtId="166" fontId="16" fillId="2" borderId="10" xfId="0" applyNumberFormat="1" applyFont="1" applyFill="1" applyBorder="1" applyAlignment="1">
      <alignment horizontal="center" vertical="center"/>
    </xf>
    <xf numFmtId="3" fontId="15" fillId="2" borderId="6" xfId="0" applyNumberFormat="1" applyFont="1" applyFill="1" applyBorder="1" applyAlignment="1">
      <alignment horizontal="left" vertical="center" wrapText="1"/>
    </xf>
    <xf numFmtId="0" fontId="18" fillId="0" borderId="6" xfId="0" applyFont="1" applyBorder="1" applyAlignment="1">
      <alignment horizontal="left"/>
    </xf>
    <xf numFmtId="165" fontId="15" fillId="2" borderId="6" xfId="1" applyNumberFormat="1" applyFont="1" applyFill="1" applyBorder="1" applyAlignment="1">
      <alignment horizontal="left" vertical="center"/>
    </xf>
    <xf numFmtId="0" fontId="17" fillId="2" borderId="0" xfId="0" applyFont="1" applyFill="1" applyAlignment="1">
      <alignment horizontal="center" vertical="center"/>
    </xf>
    <xf numFmtId="165" fontId="14" fillId="2" borderId="6" xfId="1" applyNumberFormat="1" applyFont="1" applyFill="1" applyBorder="1"/>
    <xf numFmtId="3" fontId="14" fillId="2" borderId="6" xfId="1" applyNumberFormat="1" applyFont="1" applyFill="1" applyBorder="1"/>
    <xf numFmtId="0" fontId="15" fillId="0" borderId="6" xfId="0" applyNumberFormat="1" applyFont="1" applyBorder="1" applyAlignment="1">
      <alignment horizontal="left"/>
    </xf>
    <xf numFmtId="3" fontId="15" fillId="2" borderId="6" xfId="1" applyNumberFormat="1" applyFont="1" applyFill="1" applyBorder="1" applyAlignment="1">
      <alignment horizontal="left" vertical="center"/>
    </xf>
    <xf numFmtId="0" fontId="23" fillId="3" borderId="34" xfId="3" applyFont="1" applyFill="1" applyBorder="1" applyAlignment="1">
      <alignment horizontal="right" vertical="center" wrapText="1"/>
    </xf>
    <xf numFmtId="165" fontId="24" fillId="2" borderId="6" xfId="1" applyNumberFormat="1" applyFont="1" applyFill="1" applyBorder="1" applyAlignment="1" applyProtection="1">
      <alignment horizontal="right" vertical="center" wrapText="1"/>
    </xf>
    <xf numFmtId="165" fontId="16" fillId="2" borderId="6" xfId="1" applyNumberFormat="1" applyFont="1" applyFill="1" applyBorder="1" applyAlignment="1">
      <alignment horizontal="right" vertical="center" wrapText="1"/>
    </xf>
    <xf numFmtId="3" fontId="16" fillId="0" borderId="6" xfId="0" applyNumberFormat="1" applyFont="1" applyBorder="1"/>
    <xf numFmtId="3" fontId="16" fillId="2" borderId="6" xfId="0" applyNumberFormat="1" applyFont="1" applyFill="1" applyBorder="1" applyAlignment="1">
      <alignment horizontal="right" vertical="center" wrapText="1"/>
    </xf>
    <xf numFmtId="3" fontId="21" fillId="2" borderId="6" xfId="0" applyNumberFormat="1" applyFont="1" applyFill="1" applyBorder="1" applyAlignment="1">
      <alignment horizontal="left" vertical="center" wrapText="1"/>
    </xf>
    <xf numFmtId="0" fontId="21" fillId="0" borderId="6" xfId="0" applyFont="1" applyBorder="1" applyAlignment="1">
      <alignment horizontal="left"/>
    </xf>
    <xf numFmtId="166" fontId="16" fillId="0" borderId="6" xfId="2" applyNumberFormat="1" applyFont="1" applyBorder="1"/>
    <xf numFmtId="4" fontId="14" fillId="0" borderId="6" xfId="0" applyNumberFormat="1" applyFont="1" applyBorder="1"/>
    <xf numFmtId="165" fontId="14" fillId="2" borderId="6" xfId="1" applyNumberFormat="1" applyFont="1" applyFill="1" applyBorder="1" applyAlignment="1">
      <alignment horizontal="right" vertical="center" wrapText="1"/>
    </xf>
    <xf numFmtId="0" fontId="14" fillId="0" borderId="24" xfId="0" applyFont="1" applyBorder="1"/>
    <xf numFmtId="165" fontId="22" fillId="2" borderId="24" xfId="1" applyNumberFormat="1" applyFont="1" applyFill="1" applyBorder="1" applyAlignment="1" applyProtection="1">
      <alignment horizontal="right" vertical="center" wrapText="1"/>
    </xf>
    <xf numFmtId="165" fontId="14" fillId="2" borderId="24" xfId="1" applyNumberFormat="1" applyFont="1" applyFill="1" applyBorder="1"/>
    <xf numFmtId="4" fontId="14" fillId="0" borderId="24" xfId="0" applyNumberFormat="1" applyFont="1" applyBorder="1"/>
    <xf numFmtId="165" fontId="14" fillId="2" borderId="24" xfId="1" applyNumberFormat="1" applyFont="1" applyFill="1" applyBorder="1" applyAlignment="1">
      <alignment horizontal="right" vertical="center" wrapText="1"/>
    </xf>
    <xf numFmtId="3" fontId="14" fillId="2" borderId="24" xfId="0" applyNumberFormat="1" applyFont="1" applyFill="1" applyBorder="1" applyAlignment="1">
      <alignment horizontal="right" vertical="center" wrapText="1"/>
    </xf>
    <xf numFmtId="3" fontId="15" fillId="2" borderId="24" xfId="0" applyNumberFormat="1" applyFont="1" applyFill="1" applyBorder="1" applyAlignment="1">
      <alignment horizontal="left" vertical="center" wrapText="1"/>
    </xf>
    <xf numFmtId="0" fontId="15" fillId="0" borderId="24" xfId="0" applyFont="1" applyBorder="1" applyAlignment="1">
      <alignment horizontal="left"/>
    </xf>
    <xf numFmtId="166" fontId="14" fillId="0" borderId="24" xfId="2" applyNumberFormat="1" applyFont="1" applyBorder="1"/>
    <xf numFmtId="166" fontId="20" fillId="2" borderId="24" xfId="0" applyNumberFormat="1" applyFont="1" applyFill="1" applyBorder="1" applyAlignment="1">
      <alignment horizontal="center" vertical="center" wrapText="1"/>
    </xf>
    <xf numFmtId="166" fontId="16" fillId="2" borderId="26" xfId="0" applyNumberFormat="1" applyFont="1" applyFill="1" applyBorder="1" applyAlignment="1">
      <alignment horizontal="center" vertical="center"/>
    </xf>
    <xf numFmtId="0" fontId="14" fillId="0" borderId="35" xfId="0" applyFont="1" applyBorder="1" applyAlignment="1">
      <alignment horizontal="center"/>
    </xf>
    <xf numFmtId="165" fontId="15" fillId="2" borderId="24" xfId="1" applyNumberFormat="1" applyFont="1" applyFill="1" applyBorder="1" applyAlignment="1">
      <alignment horizontal="left" vertical="center"/>
    </xf>
    <xf numFmtId="0" fontId="18" fillId="0" borderId="24" xfId="0" applyFont="1" applyBorder="1" applyAlignment="1">
      <alignment horizontal="left"/>
    </xf>
    <xf numFmtId="0" fontId="15" fillId="0" borderId="24" xfId="0" applyNumberFormat="1" applyFont="1" applyBorder="1" applyAlignment="1">
      <alignment horizontal="left"/>
    </xf>
    <xf numFmtId="165" fontId="18" fillId="2" borderId="6" xfId="1" applyNumberFormat="1" applyFont="1" applyFill="1" applyBorder="1" applyAlignment="1">
      <alignment horizontal="left" vertical="center"/>
    </xf>
    <xf numFmtId="165" fontId="18" fillId="2" borderId="24" xfId="1" applyNumberFormat="1" applyFont="1" applyFill="1" applyBorder="1" applyAlignment="1">
      <alignment horizontal="left" vertical="center"/>
    </xf>
    <xf numFmtId="3" fontId="24" fillId="2" borderId="6" xfId="1" applyNumberFormat="1" applyFont="1" applyFill="1" applyBorder="1" applyAlignment="1" applyProtection="1">
      <alignment horizontal="right" vertical="center" wrapText="1"/>
    </xf>
    <xf numFmtId="3" fontId="16" fillId="2" borderId="6" xfId="1" applyNumberFormat="1" applyFont="1" applyFill="1" applyBorder="1" applyAlignment="1">
      <alignment horizontal="right" vertical="center" wrapText="1"/>
    </xf>
    <xf numFmtId="0" fontId="23" fillId="3" borderId="6" xfId="3" applyFont="1" applyFill="1" applyBorder="1" applyAlignment="1">
      <alignment horizontal="right" vertical="center" wrapText="1"/>
    </xf>
    <xf numFmtId="0" fontId="14" fillId="0" borderId="37" xfId="0" applyFont="1" applyBorder="1"/>
    <xf numFmtId="0" fontId="14" fillId="0" borderId="8" xfId="0" applyFont="1" applyBorder="1" applyAlignment="1">
      <alignment horizontal="center"/>
    </xf>
    <xf numFmtId="0" fontId="14" fillId="0" borderId="31" xfId="0" applyFont="1" applyBorder="1"/>
    <xf numFmtId="0" fontId="14" fillId="0" borderId="11" xfId="0" applyFont="1" applyBorder="1" applyAlignment="1">
      <alignment horizontal="center"/>
    </xf>
    <xf numFmtId="165" fontId="24" fillId="2" borderId="11" xfId="1" applyNumberFormat="1" applyFont="1" applyFill="1" applyBorder="1" applyAlignment="1" applyProtection="1">
      <alignment horizontal="right" vertical="center" wrapText="1"/>
    </xf>
    <xf numFmtId="3" fontId="24" fillId="2" borderId="11" xfId="1" applyNumberFormat="1" applyFont="1" applyFill="1" applyBorder="1" applyAlignment="1" applyProtection="1">
      <alignment horizontal="right" vertical="center" wrapText="1"/>
    </xf>
    <xf numFmtId="3" fontId="16" fillId="2" borderId="11" xfId="1" applyNumberFormat="1" applyFont="1" applyFill="1" applyBorder="1" applyAlignment="1">
      <alignment horizontal="right" vertical="center" wrapText="1"/>
    </xf>
    <xf numFmtId="3" fontId="25" fillId="2" borderId="11" xfId="1" applyNumberFormat="1" applyFont="1" applyFill="1" applyBorder="1"/>
    <xf numFmtId="3" fontId="16" fillId="0" borderId="11" xfId="0" applyNumberFormat="1" applyFont="1" applyBorder="1"/>
    <xf numFmtId="3" fontId="16" fillId="2" borderId="11" xfId="0" applyNumberFormat="1" applyFont="1" applyFill="1" applyBorder="1" applyAlignment="1">
      <alignment horizontal="right" vertical="center" wrapText="1"/>
    </xf>
    <xf numFmtId="3" fontId="21" fillId="2" borderId="11" xfId="0" applyNumberFormat="1" applyFont="1" applyFill="1" applyBorder="1" applyAlignment="1">
      <alignment horizontal="left" vertical="center" wrapText="1"/>
    </xf>
    <xf numFmtId="165" fontId="16" fillId="2" borderId="11" xfId="1" applyNumberFormat="1" applyFont="1" applyFill="1" applyBorder="1" applyAlignment="1">
      <alignment horizontal="right" vertical="center" wrapText="1"/>
    </xf>
    <xf numFmtId="0" fontId="18" fillId="0" borderId="11" xfId="0" applyFont="1" applyBorder="1" applyAlignment="1">
      <alignment horizontal="left"/>
    </xf>
    <xf numFmtId="166" fontId="14" fillId="0" borderId="11" xfId="2" applyNumberFormat="1" applyFont="1" applyBorder="1"/>
    <xf numFmtId="166" fontId="20" fillId="2" borderId="11" xfId="0" applyNumberFormat="1" applyFont="1" applyFill="1" applyBorder="1" applyAlignment="1">
      <alignment horizontal="center" vertical="center" wrapText="1"/>
    </xf>
    <xf numFmtId="166" fontId="16" fillId="2" borderId="32" xfId="0" applyNumberFormat="1" applyFont="1" applyFill="1" applyBorder="1" applyAlignment="1">
      <alignment horizontal="center" vertical="center"/>
    </xf>
    <xf numFmtId="0" fontId="4" fillId="0" borderId="0" xfId="0" applyFont="1" applyFill="1"/>
    <xf numFmtId="0" fontId="7" fillId="0" borderId="0" xfId="0" applyFont="1" applyFill="1"/>
    <xf numFmtId="0" fontId="4" fillId="0" borderId="0" xfId="0" applyFont="1" applyFill="1" applyAlignment="1">
      <alignment horizontal="center"/>
    </xf>
    <xf numFmtId="3" fontId="4" fillId="0" borderId="0" xfId="0" applyNumberFormat="1" applyFont="1" applyFill="1"/>
    <xf numFmtId="0" fontId="0" fillId="0" borderId="0" xfId="0" applyFont="1" applyFill="1"/>
    <xf numFmtId="0" fontId="0" fillId="0" borderId="0" xfId="0" applyFont="1" applyFill="1" applyAlignment="1">
      <alignment horizontal="center"/>
    </xf>
    <xf numFmtId="0" fontId="4" fillId="0" borderId="11" xfId="0" applyFont="1" applyBorder="1" applyAlignment="1">
      <alignment horizontal="center"/>
    </xf>
    <xf numFmtId="0" fontId="0" fillId="2" borderId="0" xfId="0" applyFont="1" applyFill="1" applyBorder="1" applyAlignment="1"/>
    <xf numFmtId="0" fontId="4" fillId="0" borderId="30" xfId="0" applyFont="1" applyBorder="1" applyAlignment="1"/>
    <xf numFmtId="0" fontId="4" fillId="0" borderId="6" xfId="0" applyFont="1" applyBorder="1" applyAlignment="1"/>
    <xf numFmtId="166" fontId="4" fillId="0" borderId="6" xfId="2" applyNumberFormat="1" applyFont="1" applyBorder="1" applyAlignment="1"/>
    <xf numFmtId="0" fontId="0" fillId="2" borderId="5" xfId="0" applyFont="1" applyFill="1" applyBorder="1" applyAlignment="1"/>
    <xf numFmtId="0" fontId="4" fillId="0" borderId="29" xfId="0" applyFont="1" applyBorder="1" applyAlignment="1">
      <alignment horizontal="center"/>
    </xf>
    <xf numFmtId="166" fontId="9" fillId="2" borderId="11" xfId="0" applyNumberFormat="1" applyFont="1" applyFill="1" applyBorder="1" applyAlignment="1">
      <alignment horizontal="center" vertical="center" wrapText="1"/>
    </xf>
    <xf numFmtId="0" fontId="5" fillId="0" borderId="6" xfId="0" applyNumberFormat="1" applyFont="1" applyBorder="1" applyAlignment="1">
      <alignment horizontal="center" wrapText="1"/>
    </xf>
    <xf numFmtId="0" fontId="5" fillId="0" borderId="29" xfId="0" applyNumberFormat="1" applyFont="1" applyBorder="1" applyAlignment="1">
      <alignment horizontal="center" wrapText="1"/>
    </xf>
    <xf numFmtId="0" fontId="5" fillId="0" borderId="11" xfId="0" applyNumberFormat="1" applyFont="1" applyBorder="1" applyAlignment="1">
      <alignment horizontal="center" wrapText="1"/>
    </xf>
    <xf numFmtId="0" fontId="0" fillId="2" borderId="43" xfId="0" applyFont="1" applyFill="1" applyBorder="1"/>
    <xf numFmtId="0" fontId="17" fillId="2" borderId="43" xfId="0" applyFont="1" applyFill="1" applyBorder="1"/>
    <xf numFmtId="0" fontId="0" fillId="2" borderId="43" xfId="0" applyFont="1" applyFill="1" applyBorder="1" applyAlignment="1"/>
    <xf numFmtId="0" fontId="4" fillId="2" borderId="43" xfId="0" applyFont="1" applyFill="1" applyBorder="1"/>
    <xf numFmtId="0" fontId="14" fillId="0" borderId="44" xfId="0" applyFont="1" applyBorder="1"/>
    <xf numFmtId="0" fontId="14" fillId="0" borderId="25" xfId="0" applyFont="1" applyBorder="1" applyAlignment="1">
      <alignment horizontal="center"/>
    </xf>
    <xf numFmtId="0" fontId="23" fillId="3" borderId="11" xfId="3" applyFont="1" applyFill="1" applyBorder="1" applyAlignment="1">
      <alignment horizontal="right" vertical="center" wrapText="1"/>
    </xf>
    <xf numFmtId="4" fontId="6" fillId="2" borderId="1" xfId="0" applyNumberFormat="1"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2" borderId="11" xfId="0" applyFont="1" applyFill="1" applyBorder="1" applyAlignment="1">
      <alignment horizontal="center"/>
    </xf>
    <xf numFmtId="4" fontId="6" fillId="2" borderId="11" xfId="0" applyNumberFormat="1" applyFont="1" applyFill="1" applyBorder="1" applyAlignment="1">
      <alignment horizontal="center" vertical="center" wrapText="1"/>
    </xf>
    <xf numFmtId="1" fontId="0" fillId="2" borderId="11" xfId="0" applyNumberFormat="1" applyFont="1" applyFill="1" applyBorder="1"/>
    <xf numFmtId="1" fontId="10" fillId="2" borderId="11" xfId="0" applyNumberFormat="1" applyFont="1" applyFill="1" applyBorder="1" applyAlignment="1">
      <alignment horizontal="left" vertical="top" wrapText="1"/>
    </xf>
    <xf numFmtId="0" fontId="10" fillId="2" borderId="11" xfId="0" applyFont="1" applyFill="1" applyBorder="1" applyAlignment="1">
      <alignment horizontal="left" vertical="top" wrapText="1"/>
    </xf>
    <xf numFmtId="10" fontId="6" fillId="2" borderId="11" xfId="0" applyNumberFormat="1" applyFont="1" applyFill="1" applyBorder="1" applyAlignment="1">
      <alignment horizontal="center" vertical="center" wrapText="1"/>
    </xf>
    <xf numFmtId="10" fontId="6" fillId="2" borderId="11" xfId="2" applyNumberFormat="1" applyFont="1" applyFill="1" applyBorder="1" applyAlignment="1">
      <alignment horizontal="center" vertical="center" wrapText="1"/>
    </xf>
    <xf numFmtId="10" fontId="6" fillId="2" borderId="32" xfId="0" applyNumberFormat="1" applyFont="1" applyFill="1" applyBorder="1" applyAlignment="1">
      <alignment horizontal="center" vertical="center" wrapText="1"/>
    </xf>
    <xf numFmtId="0" fontId="6" fillId="2" borderId="31"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4" fillId="2" borderId="0" xfId="0" applyFont="1" applyFill="1" applyBorder="1" applyAlignment="1">
      <alignment vertical="center"/>
    </xf>
    <xf numFmtId="0" fontId="4" fillId="2" borderId="0" xfId="0" applyFont="1" applyFill="1" applyAlignment="1">
      <alignment vertical="center"/>
    </xf>
    <xf numFmtId="0" fontId="4" fillId="2" borderId="0" xfId="0" applyFont="1" applyFill="1" applyBorder="1" applyAlignment="1"/>
    <xf numFmtId="0" fontId="0" fillId="2" borderId="0" xfId="0" applyFont="1" applyFill="1" applyAlignment="1"/>
    <xf numFmtId="166" fontId="9" fillId="2" borderId="11" xfId="0" applyNumberFormat="1" applyFont="1" applyFill="1" applyBorder="1" applyAlignment="1">
      <alignment horizontal="center" wrapText="1"/>
    </xf>
    <xf numFmtId="166" fontId="9" fillId="2" borderId="29" xfId="0" applyNumberFormat="1" applyFont="1" applyFill="1" applyBorder="1" applyAlignment="1">
      <alignment horizontal="center" wrapText="1"/>
    </xf>
    <xf numFmtId="166" fontId="9" fillId="2" borderId="6" xfId="0" applyNumberFormat="1" applyFont="1" applyFill="1" applyBorder="1" applyAlignment="1">
      <alignment horizontal="center" wrapText="1"/>
    </xf>
    <xf numFmtId="166" fontId="9" fillId="2" borderId="6" xfId="0" applyNumberFormat="1" applyFont="1" applyFill="1" applyBorder="1" applyAlignment="1">
      <alignment horizontal="center"/>
    </xf>
    <xf numFmtId="0" fontId="0" fillId="2" borderId="31" xfId="0" applyFont="1" applyFill="1" applyBorder="1" applyAlignment="1">
      <alignment horizontal="center" wrapText="1"/>
    </xf>
    <xf numFmtId="0" fontId="0" fillId="2" borderId="11" xfId="0" applyFont="1" applyFill="1" applyBorder="1" applyAlignment="1">
      <alignment horizontal="center" wrapText="1"/>
    </xf>
    <xf numFmtId="4" fontId="6" fillId="2" borderId="11" xfId="0" applyNumberFormat="1" applyFont="1" applyFill="1" applyBorder="1" applyAlignment="1">
      <alignment horizontal="center" wrapText="1"/>
    </xf>
    <xf numFmtId="1" fontId="0" fillId="2" borderId="11" xfId="0" applyNumberFormat="1" applyFont="1" applyFill="1" applyBorder="1" applyAlignment="1"/>
    <xf numFmtId="1" fontId="10" fillId="2" borderId="11" xfId="0" applyNumberFormat="1" applyFont="1" applyFill="1" applyBorder="1" applyAlignment="1">
      <alignment horizontal="left" wrapText="1"/>
    </xf>
    <xf numFmtId="0" fontId="10" fillId="2" borderId="11" xfId="0" applyFont="1" applyFill="1" applyBorder="1" applyAlignment="1">
      <alignment horizontal="left" wrapText="1"/>
    </xf>
    <xf numFmtId="10" fontId="6" fillId="2" borderId="11" xfId="0" applyNumberFormat="1" applyFont="1" applyFill="1" applyBorder="1" applyAlignment="1">
      <alignment horizontal="center" wrapText="1"/>
    </xf>
    <xf numFmtId="10" fontId="6" fillId="2" borderId="11" xfId="2" applyNumberFormat="1" applyFont="1" applyFill="1" applyBorder="1" applyAlignment="1">
      <alignment horizontal="center" wrapText="1"/>
    </xf>
    <xf numFmtId="10" fontId="6" fillId="2" borderId="32" xfId="0" applyNumberFormat="1" applyFont="1" applyFill="1" applyBorder="1" applyAlignment="1">
      <alignment horizontal="center" wrapText="1"/>
    </xf>
    <xf numFmtId="0" fontId="4" fillId="0" borderId="41" xfId="0" applyFont="1" applyBorder="1" applyAlignment="1"/>
    <xf numFmtId="0" fontId="4" fillId="0" borderId="29" xfId="0" applyFont="1" applyBorder="1" applyAlignment="1"/>
    <xf numFmtId="165" fontId="12" fillId="2" borderId="29" xfId="1" applyNumberFormat="1" applyFont="1" applyFill="1" applyBorder="1" applyAlignment="1" applyProtection="1">
      <alignment horizontal="right" wrapText="1"/>
    </xf>
    <xf numFmtId="3" fontId="4" fillId="0" borderId="29" xfId="0" applyNumberFormat="1" applyFont="1" applyBorder="1" applyAlignment="1"/>
    <xf numFmtId="3" fontId="4" fillId="2" borderId="29" xfId="0" applyNumberFormat="1" applyFont="1" applyFill="1" applyBorder="1" applyAlignment="1">
      <alignment horizontal="right" wrapText="1"/>
    </xf>
    <xf numFmtId="166" fontId="4" fillId="0" borderId="29" xfId="2" applyNumberFormat="1" applyFont="1" applyBorder="1" applyAlignment="1"/>
    <xf numFmtId="166" fontId="6" fillId="2" borderId="42" xfId="0" applyNumberFormat="1" applyFont="1" applyFill="1" applyBorder="1" applyAlignment="1">
      <alignment horizontal="center"/>
    </xf>
    <xf numFmtId="165" fontId="12" fillId="2" borderId="6" xfId="1" applyNumberFormat="1" applyFont="1" applyFill="1" applyBorder="1" applyAlignment="1" applyProtection="1">
      <alignment horizontal="right" wrapText="1"/>
    </xf>
    <xf numFmtId="3" fontId="4" fillId="0" borderId="6" xfId="0" applyNumberFormat="1" applyFont="1" applyBorder="1" applyAlignment="1"/>
    <xf numFmtId="3" fontId="4" fillId="2" borderId="6" xfId="0" applyNumberFormat="1" applyFont="1" applyFill="1" applyBorder="1" applyAlignment="1">
      <alignment horizontal="right" wrapText="1"/>
    </xf>
    <xf numFmtId="166" fontId="6" fillId="2" borderId="10" xfId="0" applyNumberFormat="1" applyFont="1" applyFill="1" applyBorder="1" applyAlignment="1">
      <alignment horizontal="center"/>
    </xf>
    <xf numFmtId="3" fontId="4" fillId="2" borderId="6" xfId="0" applyNumberFormat="1" applyFont="1" applyFill="1" applyBorder="1" applyAlignment="1">
      <alignment horizontal="right"/>
    </xf>
    <xf numFmtId="0" fontId="4" fillId="2" borderId="5" xfId="0" applyFont="1" applyFill="1" applyBorder="1" applyAlignment="1"/>
    <xf numFmtId="0" fontId="0" fillId="2" borderId="16" xfId="0" applyFont="1" applyFill="1" applyBorder="1" applyAlignment="1"/>
    <xf numFmtId="4" fontId="0" fillId="2" borderId="0" xfId="0" applyNumberFormat="1" applyFont="1" applyFill="1" applyAlignment="1"/>
    <xf numFmtId="1" fontId="0" fillId="2" borderId="0" xfId="0" applyNumberFormat="1" applyFont="1" applyFill="1" applyAlignment="1"/>
    <xf numFmtId="1" fontId="8" fillId="2" borderId="0" xfId="0" applyNumberFormat="1" applyFont="1" applyFill="1" applyAlignment="1">
      <alignment horizontal="left"/>
    </xf>
    <xf numFmtId="0" fontId="8" fillId="2" borderId="0" xfId="0" applyFont="1" applyFill="1" applyAlignment="1">
      <alignment horizontal="left"/>
    </xf>
    <xf numFmtId="10" fontId="0" fillId="2" borderId="0" xfId="2" applyNumberFormat="1" applyFont="1" applyFill="1" applyAlignment="1"/>
    <xf numFmtId="0" fontId="2" fillId="2" borderId="0" xfId="0" applyFont="1" applyFill="1" applyAlignment="1"/>
    <xf numFmtId="0" fontId="0" fillId="2" borderId="5" xfId="0" applyFont="1" applyFill="1" applyBorder="1" applyAlignment="1">
      <alignment vertical="center"/>
    </xf>
    <xf numFmtId="0" fontId="4" fillId="0" borderId="0" xfId="0" applyFont="1" applyFill="1" applyBorder="1"/>
    <xf numFmtId="0" fontId="7" fillId="0" borderId="0" xfId="0" applyFont="1" applyFill="1" applyBorder="1"/>
    <xf numFmtId="0" fontId="4" fillId="0" borderId="0" xfId="0" applyFont="1" applyFill="1" applyBorder="1" applyAlignment="1">
      <alignment horizontal="center"/>
    </xf>
    <xf numFmtId="3" fontId="4" fillId="0" borderId="0" xfId="0" applyNumberFormat="1" applyFont="1" applyFill="1" applyBorder="1"/>
    <xf numFmtId="0" fontId="0" fillId="0" borderId="0" xfId="0" applyFont="1" applyFill="1" applyBorder="1"/>
    <xf numFmtId="0" fontId="0" fillId="0" borderId="0" xfId="0" applyFont="1" applyFill="1" applyBorder="1" applyAlignment="1">
      <alignment horizontal="center"/>
    </xf>
    <xf numFmtId="4" fontId="6" fillId="2" borderId="1" xfId="0" applyNumberFormat="1" applyFont="1" applyFill="1" applyBorder="1" applyAlignment="1">
      <alignment horizontal="center" vertical="center" wrapText="1"/>
    </xf>
    <xf numFmtId="0" fontId="4" fillId="2" borderId="29" xfId="0" applyNumberFormat="1" applyFont="1" applyFill="1" applyBorder="1" applyAlignment="1">
      <alignment horizontal="right" wrapText="1"/>
    </xf>
    <xf numFmtId="0" fontId="4" fillId="0" borderId="31" xfId="0" applyFont="1" applyBorder="1" applyAlignment="1"/>
    <xf numFmtId="0" fontId="4" fillId="0" borderId="11" xfId="0" applyFont="1" applyBorder="1" applyAlignment="1"/>
    <xf numFmtId="165" fontId="12" fillId="2" borderId="11" xfId="1" applyNumberFormat="1" applyFont="1" applyFill="1" applyBorder="1" applyAlignment="1" applyProtection="1">
      <alignment horizontal="right" wrapText="1"/>
    </xf>
    <xf numFmtId="3" fontId="4" fillId="0" borderId="11" xfId="0" applyNumberFormat="1" applyFont="1" applyBorder="1" applyAlignment="1"/>
    <xf numFmtId="3" fontId="4" fillId="2" borderId="11" xfId="0" applyNumberFormat="1" applyFont="1" applyFill="1" applyBorder="1" applyAlignment="1">
      <alignment horizontal="right" wrapText="1"/>
    </xf>
    <xf numFmtId="166" fontId="4" fillId="0" borderId="11" xfId="2" applyNumberFormat="1" applyFont="1" applyBorder="1" applyAlignment="1"/>
    <xf numFmtId="166" fontId="6" fillId="2" borderId="32" xfId="0" applyNumberFormat="1" applyFont="1" applyFill="1" applyBorder="1" applyAlignment="1">
      <alignment horizontal="center"/>
    </xf>
    <xf numFmtId="0" fontId="4" fillId="2" borderId="6" xfId="0" applyNumberFormat="1" applyFont="1" applyFill="1" applyBorder="1" applyAlignment="1">
      <alignment horizontal="right" wrapText="1"/>
    </xf>
    <xf numFmtId="10" fontId="4" fillId="2" borderId="5" xfId="0" applyNumberFormat="1" applyFont="1" applyFill="1" applyBorder="1" applyAlignment="1"/>
    <xf numFmtId="0" fontId="6" fillId="2" borderId="20"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4" fillId="2" borderId="13" xfId="0" applyFont="1" applyFill="1" applyBorder="1" applyAlignment="1">
      <alignment horizontal="center"/>
    </xf>
    <xf numFmtId="0" fontId="4" fillId="2" borderId="15" xfId="0" applyFont="1" applyFill="1" applyBorder="1" applyAlignment="1">
      <alignment horizontal="center"/>
    </xf>
    <xf numFmtId="0" fontId="4" fillId="2" borderId="33" xfId="0" applyFont="1" applyFill="1" applyBorder="1" applyAlignment="1">
      <alignment horizontal="center"/>
    </xf>
    <xf numFmtId="10" fontId="6" fillId="2" borderId="3" xfId="0" applyNumberFormat="1" applyFont="1" applyFill="1" applyBorder="1" applyAlignment="1">
      <alignment horizontal="center" vertical="center" wrapText="1"/>
    </xf>
    <xf numFmtId="10" fontId="6" fillId="2" borderId="4" xfId="0" applyNumberFormat="1" applyFont="1" applyFill="1" applyBorder="1" applyAlignment="1">
      <alignment horizontal="center" vertical="center" wrapText="1"/>
    </xf>
    <xf numFmtId="10" fontId="6" fillId="2" borderId="18" xfId="0" applyNumberFormat="1" applyFont="1" applyFill="1" applyBorder="1" applyAlignment="1">
      <alignment horizontal="center" vertical="center" wrapText="1"/>
    </xf>
    <xf numFmtId="0" fontId="0" fillId="2" borderId="21" xfId="0" applyFont="1" applyFill="1" applyBorder="1" applyAlignment="1">
      <alignment horizontal="center" vertical="center" wrapText="1"/>
    </xf>
    <xf numFmtId="0" fontId="0" fillId="2" borderId="12" xfId="0" applyFont="1" applyFill="1" applyBorder="1" applyAlignment="1">
      <alignment horizontal="center" vertical="center" wrapText="1"/>
    </xf>
    <xf numFmtId="4" fontId="6" fillId="2" borderId="29" xfId="0" applyNumberFormat="1" applyFont="1" applyFill="1" applyBorder="1" applyAlignment="1">
      <alignment horizontal="center" vertical="center" wrapText="1"/>
    </xf>
    <xf numFmtId="4" fontId="6" fillId="2" borderId="6" xfId="0" applyNumberFormat="1" applyFont="1" applyFill="1" applyBorder="1" applyAlignment="1">
      <alignment horizontal="center" vertical="center" wrapText="1"/>
    </xf>
    <xf numFmtId="4" fontId="6" fillId="2" borderId="2" xfId="0" applyNumberFormat="1"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4" fontId="6" fillId="2" borderId="8" xfId="0" applyNumberFormat="1" applyFont="1" applyFill="1" applyBorder="1" applyAlignment="1">
      <alignment horizontal="center" vertical="center" wrapText="1"/>
    </xf>
    <xf numFmtId="4" fontId="6" fillId="2" borderId="9" xfId="0" applyNumberFormat="1" applyFont="1" applyFill="1" applyBorder="1" applyAlignment="1">
      <alignment horizontal="center" vertical="center" wrapText="1"/>
    </xf>
    <xf numFmtId="4" fontId="0" fillId="2" borderId="21" xfId="0" applyNumberFormat="1" applyFont="1" applyFill="1" applyBorder="1" applyAlignment="1">
      <alignment horizontal="left" vertical="center"/>
    </xf>
    <xf numFmtId="4" fontId="0" fillId="2" borderId="12" xfId="0" applyNumberFormat="1" applyFont="1" applyFill="1" applyBorder="1" applyAlignment="1">
      <alignment horizontal="left" vertical="center"/>
    </xf>
    <xf numFmtId="0" fontId="0" fillId="2" borderId="6" xfId="0" applyFont="1" applyFill="1" applyBorder="1" applyAlignment="1">
      <alignment horizontal="left" vertical="top" wrapText="1"/>
    </xf>
    <xf numFmtId="0" fontId="0" fillId="2" borderId="6" xfId="0" applyFont="1" applyFill="1" applyBorder="1" applyAlignment="1">
      <alignment horizontal="left"/>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8" fillId="2" borderId="29" xfId="0" applyFont="1" applyFill="1" applyBorder="1" applyAlignment="1">
      <alignment horizontal="left" vertical="center"/>
    </xf>
    <xf numFmtId="0" fontId="8" fillId="2" borderId="6" xfId="0" applyFont="1" applyFill="1" applyBorder="1" applyAlignment="1">
      <alignment horizontal="left" vertical="center"/>
    </xf>
    <xf numFmtId="10" fontId="6" fillId="2" borderId="19" xfId="0" applyNumberFormat="1" applyFont="1" applyFill="1" applyBorder="1" applyAlignment="1">
      <alignment horizontal="center" vertical="center" wrapText="1"/>
    </xf>
    <xf numFmtId="0" fontId="5" fillId="2" borderId="6" xfId="0" applyFont="1" applyFill="1" applyBorder="1" applyAlignment="1">
      <alignment horizontal="left" wrapText="1"/>
    </xf>
    <xf numFmtId="0" fontId="6" fillId="2" borderId="41"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6" xfId="0" applyFont="1" applyFill="1" applyBorder="1" applyAlignment="1">
      <alignment horizontal="center" vertical="center" wrapText="1"/>
    </xf>
    <xf numFmtId="166" fontId="16" fillId="0" borderId="35" xfId="2" applyNumberFormat="1" applyFont="1" applyBorder="1" applyAlignment="1">
      <alignment horizontal="center"/>
    </xf>
    <xf numFmtId="166" fontId="16" fillId="0" borderId="34" xfId="2" applyNumberFormat="1" applyFont="1" applyBorder="1" applyAlignment="1">
      <alignment horizontal="center"/>
    </xf>
    <xf numFmtId="166" fontId="16" fillId="0" borderId="36" xfId="2" applyNumberFormat="1" applyFont="1" applyBorder="1" applyAlignment="1">
      <alignment horizontal="center"/>
    </xf>
    <xf numFmtId="0" fontId="16" fillId="0" borderId="13" xfId="0" applyFont="1" applyBorder="1" applyAlignment="1">
      <alignment horizontal="left"/>
    </xf>
    <xf numFmtId="0" fontId="14" fillId="0" borderId="15" xfId="0" applyFont="1" applyBorder="1" applyAlignment="1">
      <alignment horizontal="left"/>
    </xf>
    <xf numFmtId="0" fontId="14" fillId="0" borderId="33" xfId="0" applyFont="1" applyBorder="1" applyAlignment="1">
      <alignment horizontal="left"/>
    </xf>
    <xf numFmtId="0" fontId="6" fillId="0" borderId="38" xfId="0" applyFont="1" applyBorder="1" applyAlignment="1">
      <alignment horizontal="left"/>
    </xf>
    <xf numFmtId="0" fontId="14" fillId="0" borderId="39" xfId="0" applyFont="1" applyBorder="1" applyAlignment="1">
      <alignment horizontal="left"/>
    </xf>
    <xf numFmtId="0" fontId="14" fillId="0" borderId="40" xfId="0" applyFont="1" applyBorder="1" applyAlignment="1">
      <alignment horizontal="left"/>
    </xf>
    <xf numFmtId="166" fontId="16" fillId="0" borderId="11" xfId="2" applyNumberFormat="1" applyFont="1" applyBorder="1" applyAlignment="1">
      <alignment horizontal="center"/>
    </xf>
    <xf numFmtId="0" fontId="19" fillId="2" borderId="13" xfId="0" applyFont="1" applyFill="1" applyBorder="1" applyAlignment="1">
      <alignment horizontal="left"/>
    </xf>
    <xf numFmtId="0" fontId="19" fillId="2" borderId="15" xfId="0" applyFont="1" applyFill="1" applyBorder="1" applyAlignment="1">
      <alignment horizontal="left"/>
    </xf>
    <xf numFmtId="0" fontId="19" fillId="2" borderId="33" xfId="0" applyFont="1" applyFill="1" applyBorder="1" applyAlignment="1">
      <alignment horizontal="left"/>
    </xf>
    <xf numFmtId="0" fontId="6" fillId="0" borderId="13" xfId="0" applyFont="1" applyBorder="1" applyAlignment="1">
      <alignment horizontal="left"/>
    </xf>
    <xf numFmtId="0" fontId="4" fillId="0" borderId="15" xfId="0" applyFont="1" applyBorder="1" applyAlignment="1">
      <alignment horizontal="left"/>
    </xf>
    <xf numFmtId="0" fontId="4" fillId="0" borderId="33" xfId="0" applyFont="1" applyBorder="1" applyAlignment="1">
      <alignment horizontal="left"/>
    </xf>
    <xf numFmtId="0" fontId="16" fillId="0" borderId="38" xfId="0" applyFont="1" applyBorder="1" applyAlignment="1">
      <alignment horizontal="left"/>
    </xf>
    <xf numFmtId="0" fontId="16" fillId="0" borderId="39" xfId="0" applyFont="1" applyBorder="1" applyAlignment="1">
      <alignment horizontal="left"/>
    </xf>
    <xf numFmtId="0" fontId="16" fillId="0" borderId="40" xfId="0" applyFont="1" applyBorder="1" applyAlignment="1">
      <alignment horizontal="left"/>
    </xf>
    <xf numFmtId="0" fontId="16" fillId="0" borderId="45" xfId="0" applyFont="1" applyBorder="1" applyAlignment="1">
      <alignment horizontal="left"/>
    </xf>
    <xf numFmtId="0" fontId="16" fillId="0" borderId="46" xfId="0" applyFont="1" applyBorder="1" applyAlignment="1">
      <alignment horizontal="left"/>
    </xf>
    <xf numFmtId="0" fontId="16" fillId="0" borderId="47" xfId="0" applyFont="1" applyBorder="1" applyAlignment="1">
      <alignment horizontal="left"/>
    </xf>
    <xf numFmtId="0" fontId="16" fillId="0" borderId="15" xfId="0" applyFont="1" applyBorder="1" applyAlignment="1">
      <alignment horizontal="left"/>
    </xf>
    <xf numFmtId="0" fontId="16" fillId="0" borderId="33" xfId="0" applyFont="1" applyBorder="1" applyAlignment="1">
      <alignment horizontal="left"/>
    </xf>
    <xf numFmtId="166" fontId="16" fillId="0" borderId="6" xfId="2" applyNumberFormat="1" applyFont="1" applyBorder="1" applyAlignment="1">
      <alignment horizontal="center"/>
    </xf>
  </cellXfs>
  <cellStyles count="9">
    <cellStyle name="Comma" xfId="1" builtinId="3"/>
    <cellStyle name="Comma 2" xfId="5" xr:uid="{00000000-0005-0000-0000-000001000000}"/>
    <cellStyle name="Normal" xfId="0" builtinId="0"/>
    <cellStyle name="Normal 18" xfId="4" xr:uid="{00000000-0005-0000-0000-000003000000}"/>
    <cellStyle name="Normal 2" xfId="3" xr:uid="{00000000-0005-0000-0000-000004000000}"/>
    <cellStyle name="Normal 2 2" xfId="7" xr:uid="{00000000-0005-0000-0000-000005000000}"/>
    <cellStyle name="Normal 2 3" xfId="6" xr:uid="{00000000-0005-0000-0000-000006000000}"/>
    <cellStyle name="Normal 4" xfId="8" xr:uid="{00000000-0005-0000-0000-000007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63500</xdr:colOff>
      <xdr:row>0</xdr:row>
      <xdr:rowOff>52916</xdr:rowOff>
    </xdr:from>
    <xdr:to>
      <xdr:col>3</xdr:col>
      <xdr:colOff>3386667</xdr:colOff>
      <xdr:row>0</xdr:row>
      <xdr:rowOff>687915</xdr:rowOff>
    </xdr:to>
    <xdr:pic>
      <xdr:nvPicPr>
        <xdr:cNvPr id="3" name="Picture 2">
          <a:extLst>
            <a:ext uri="{FF2B5EF4-FFF2-40B4-BE49-F238E27FC236}">
              <a16:creationId xmlns:a16="http://schemas.microsoft.com/office/drawing/2014/main" id="{ACDEC6E3-30BD-4E52-AA70-7D4C2BD764E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6077"/>
        <a:stretch/>
      </xdr:blipFill>
      <xdr:spPr>
        <a:xfrm>
          <a:off x="698500" y="52916"/>
          <a:ext cx="3968750" cy="6349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359833</xdr:colOff>
      <xdr:row>0</xdr:row>
      <xdr:rowOff>52917</xdr:rowOff>
    </xdr:from>
    <xdr:to>
      <xdr:col>3</xdr:col>
      <xdr:colOff>3132667</xdr:colOff>
      <xdr:row>0</xdr:row>
      <xdr:rowOff>687916</xdr:rowOff>
    </xdr:to>
    <xdr:pic>
      <xdr:nvPicPr>
        <xdr:cNvPr id="3" name="Picture 2">
          <a:extLst>
            <a:ext uri="{FF2B5EF4-FFF2-40B4-BE49-F238E27FC236}">
              <a16:creationId xmlns:a16="http://schemas.microsoft.com/office/drawing/2014/main" id="{F41D57FD-625F-46AF-A8B3-AE30FD2DF6E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6077"/>
        <a:stretch/>
      </xdr:blipFill>
      <xdr:spPr>
        <a:xfrm>
          <a:off x="444500" y="52917"/>
          <a:ext cx="3968750" cy="6349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370416</xdr:colOff>
      <xdr:row>0</xdr:row>
      <xdr:rowOff>52917</xdr:rowOff>
    </xdr:from>
    <xdr:to>
      <xdr:col>3</xdr:col>
      <xdr:colOff>3143250</xdr:colOff>
      <xdr:row>0</xdr:row>
      <xdr:rowOff>687916</xdr:rowOff>
    </xdr:to>
    <xdr:pic>
      <xdr:nvPicPr>
        <xdr:cNvPr id="4" name="Picture 3">
          <a:extLst>
            <a:ext uri="{FF2B5EF4-FFF2-40B4-BE49-F238E27FC236}">
              <a16:creationId xmlns:a16="http://schemas.microsoft.com/office/drawing/2014/main" id="{E70745D1-A4C2-4ED9-B357-6D11B530B2A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6077"/>
        <a:stretch/>
      </xdr:blipFill>
      <xdr:spPr>
        <a:xfrm>
          <a:off x="455083" y="52917"/>
          <a:ext cx="3968750" cy="6349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23"/>
  <sheetViews>
    <sheetView tabSelected="1" zoomScale="90" zoomScaleNormal="90" workbookViewId="0">
      <selection activeCell="F1" sqref="F1"/>
    </sheetView>
  </sheetViews>
  <sheetFormatPr defaultColWidth="9.33203125" defaultRowHeight="16.2" x14ac:dyDescent="0.3"/>
  <cols>
    <col min="1" max="1" width="1.33203125" style="12" customWidth="1"/>
    <col min="2" max="2" width="8.33203125" style="38" customWidth="1"/>
    <col min="3" max="3" width="9.6640625" style="13" customWidth="1"/>
    <col min="4" max="4" width="53.33203125" style="12" customWidth="1"/>
    <col min="5" max="5" width="12.33203125" style="12" customWidth="1"/>
    <col min="6" max="6" width="11.44140625" style="12" customWidth="1"/>
    <col min="7" max="7" width="12" style="12" customWidth="1"/>
    <col min="8" max="8" width="14.6640625" style="12" customWidth="1"/>
    <col min="9" max="9" width="12.6640625" style="12" customWidth="1"/>
    <col min="10" max="10" width="3" style="12" customWidth="1"/>
    <col min="11" max="11" width="12.6640625" style="14" customWidth="1"/>
    <col min="12" max="12" width="7.44140625" style="14" customWidth="1"/>
    <col min="13" max="13" width="3" style="15" customWidth="1"/>
    <col min="14" max="14" width="12.6640625" style="14" customWidth="1"/>
    <col min="15" max="15" width="7.6640625" style="14" customWidth="1"/>
    <col min="16" max="16" width="3" style="16" customWidth="1"/>
    <col min="17" max="17" width="12.6640625" style="14" customWidth="1"/>
    <col min="18" max="18" width="7.44140625" style="14" customWidth="1"/>
    <col min="19" max="19" width="3" style="42" customWidth="1"/>
    <col min="20" max="20" width="12.6640625" style="12" customWidth="1"/>
    <col min="21" max="21" width="12.6640625" style="17" customWidth="1"/>
    <col min="22" max="22" width="12.6640625" style="12" customWidth="1"/>
    <col min="23" max="23" width="12.6640625" style="17" customWidth="1"/>
    <col min="24" max="24" width="12.6640625" style="12" customWidth="1"/>
    <col min="25" max="25" width="12.6640625" style="17" customWidth="1"/>
    <col min="26" max="26" width="12.6640625" style="25" customWidth="1"/>
    <col min="27" max="29" width="12.6640625" style="12" customWidth="1"/>
    <col min="30" max="30" width="12.6640625" style="18" customWidth="1"/>
    <col min="31" max="33" width="9.5546875" style="12" customWidth="1"/>
    <col min="34" max="16384" width="9.33203125" style="12"/>
  </cols>
  <sheetData>
    <row r="1" spans="1:31" s="1" customFormat="1" ht="60" customHeight="1" thickBot="1" x14ac:dyDescent="0.35">
      <c r="A1" s="226"/>
      <c r="B1" s="227"/>
      <c r="C1" s="227"/>
      <c r="D1" s="227"/>
      <c r="E1" s="228"/>
      <c r="F1" s="3"/>
      <c r="G1" s="4"/>
      <c r="H1" s="4"/>
      <c r="I1" s="5"/>
      <c r="K1" s="4"/>
      <c r="L1" s="6"/>
      <c r="M1" s="7"/>
      <c r="N1" s="5"/>
      <c r="O1" s="8"/>
      <c r="P1" s="9"/>
      <c r="Q1" s="6"/>
      <c r="R1" s="6"/>
      <c r="S1" s="43"/>
      <c r="T1" s="27"/>
      <c r="U1" s="49"/>
      <c r="V1" s="50"/>
      <c r="W1" s="49"/>
      <c r="X1" s="27"/>
      <c r="Y1" s="49"/>
      <c r="Z1" s="164"/>
      <c r="AA1" s="27"/>
      <c r="AB1" s="27"/>
      <c r="AC1" s="27"/>
      <c r="AD1" s="11"/>
    </row>
    <row r="2" spans="1:31" s="1" customFormat="1" ht="23.25" customHeight="1" x14ac:dyDescent="0.35">
      <c r="A2" s="127"/>
      <c r="B2" s="128" t="s">
        <v>154</v>
      </c>
      <c r="C2" s="129"/>
      <c r="D2" s="127"/>
      <c r="E2" s="130"/>
      <c r="F2" s="5"/>
      <c r="G2" s="5"/>
      <c r="H2" s="5"/>
      <c r="I2" s="5"/>
      <c r="K2" s="6"/>
      <c r="L2" s="6"/>
      <c r="M2" s="7"/>
      <c r="N2" s="6"/>
      <c r="O2" s="6"/>
      <c r="P2" s="9"/>
      <c r="Q2" s="6"/>
      <c r="R2" s="6"/>
      <c r="S2" s="43"/>
      <c r="U2" s="10"/>
      <c r="W2" s="10"/>
      <c r="X2" s="48"/>
      <c r="Y2" s="10"/>
      <c r="Z2" s="165"/>
      <c r="AA2" s="47"/>
      <c r="AB2" s="47"/>
      <c r="AD2" s="11"/>
    </row>
    <row r="3" spans="1:31" ht="7.2" customHeight="1" thickBot="1" x14ac:dyDescent="0.35">
      <c r="A3" s="131"/>
      <c r="B3" s="131"/>
      <c r="C3" s="132"/>
      <c r="D3" s="131"/>
      <c r="E3" s="131"/>
    </row>
    <row r="4" spans="1:31" s="201" customFormat="1" ht="21.6" customHeight="1" x14ac:dyDescent="0.3">
      <c r="A4" s="60"/>
      <c r="B4" s="219" t="s">
        <v>0</v>
      </c>
      <c r="C4" s="221" t="s">
        <v>1</v>
      </c>
      <c r="D4" s="223" t="s">
        <v>2</v>
      </c>
      <c r="E4" s="223" t="s">
        <v>104</v>
      </c>
      <c r="F4" s="223" t="s">
        <v>3</v>
      </c>
      <c r="G4" s="223" t="s">
        <v>4</v>
      </c>
      <c r="H4" s="223" t="s">
        <v>5</v>
      </c>
      <c r="I4" s="223" t="s">
        <v>6</v>
      </c>
      <c r="J4" s="232"/>
      <c r="K4" s="234" t="s">
        <v>7</v>
      </c>
      <c r="L4" s="234"/>
      <c r="M4" s="208"/>
      <c r="N4" s="236" t="s">
        <v>8</v>
      </c>
      <c r="O4" s="237"/>
      <c r="P4" s="240"/>
      <c r="Q4" s="244" t="s">
        <v>9</v>
      </c>
      <c r="R4" s="245"/>
      <c r="S4" s="248"/>
      <c r="T4" s="229" t="s">
        <v>118</v>
      </c>
      <c r="U4" s="230"/>
      <c r="V4" s="230"/>
      <c r="W4" s="230"/>
      <c r="X4" s="230"/>
      <c r="Y4" s="230"/>
      <c r="Z4" s="250"/>
      <c r="AA4" s="229" t="s">
        <v>119</v>
      </c>
      <c r="AB4" s="230"/>
      <c r="AC4" s="230"/>
      <c r="AD4" s="231"/>
    </row>
    <row r="5" spans="1:31" s="201" customFormat="1" ht="92.25" customHeight="1" x14ac:dyDescent="0.3">
      <c r="A5" s="60"/>
      <c r="B5" s="220"/>
      <c r="C5" s="222"/>
      <c r="D5" s="224"/>
      <c r="E5" s="225"/>
      <c r="F5" s="225"/>
      <c r="G5" s="225"/>
      <c r="H5" s="225"/>
      <c r="I5" s="225"/>
      <c r="J5" s="233"/>
      <c r="K5" s="235"/>
      <c r="L5" s="235"/>
      <c r="M5" s="59"/>
      <c r="N5" s="238"/>
      <c r="O5" s="239"/>
      <c r="P5" s="241"/>
      <c r="Q5" s="246"/>
      <c r="R5" s="247"/>
      <c r="S5" s="249"/>
      <c r="T5" s="21" t="s">
        <v>10</v>
      </c>
      <c r="U5" s="22" t="s">
        <v>11</v>
      </c>
      <c r="V5" s="21" t="s">
        <v>97</v>
      </c>
      <c r="W5" s="22" t="s">
        <v>12</v>
      </c>
      <c r="X5" s="21" t="s">
        <v>13</v>
      </c>
      <c r="Y5" s="22" t="s">
        <v>14</v>
      </c>
      <c r="Z5" s="23" t="s">
        <v>98</v>
      </c>
      <c r="AA5" s="21" t="s">
        <v>15</v>
      </c>
      <c r="AB5" s="21" t="s">
        <v>16</v>
      </c>
      <c r="AC5" s="21" t="s">
        <v>17</v>
      </c>
      <c r="AD5" s="24" t="s">
        <v>18</v>
      </c>
    </row>
    <row r="6" spans="1:31" s="138" customFormat="1" ht="20.85" customHeight="1" thickBot="1" x14ac:dyDescent="0.35">
      <c r="A6" s="134"/>
      <c r="B6" s="172"/>
      <c r="C6" s="173"/>
      <c r="D6" s="173"/>
      <c r="E6" s="173"/>
      <c r="F6" s="173"/>
      <c r="G6" s="153"/>
      <c r="H6" s="173"/>
      <c r="I6" s="173"/>
      <c r="J6" s="173"/>
      <c r="K6" s="174" t="s">
        <v>19</v>
      </c>
      <c r="L6" s="174" t="s">
        <v>20</v>
      </c>
      <c r="M6" s="175"/>
      <c r="N6" s="174" t="s">
        <v>19</v>
      </c>
      <c r="O6" s="174" t="s">
        <v>21</v>
      </c>
      <c r="P6" s="176"/>
      <c r="Q6" s="174" t="s">
        <v>19</v>
      </c>
      <c r="R6" s="174" t="s">
        <v>21</v>
      </c>
      <c r="S6" s="177"/>
      <c r="T6" s="178" t="s">
        <v>22</v>
      </c>
      <c r="U6" s="179" t="s">
        <v>22</v>
      </c>
      <c r="V6" s="178" t="s">
        <v>22</v>
      </c>
      <c r="W6" s="179" t="s">
        <v>22</v>
      </c>
      <c r="X6" s="178" t="s">
        <v>22</v>
      </c>
      <c r="Y6" s="179" t="s">
        <v>22</v>
      </c>
      <c r="Z6" s="168" t="s">
        <v>22</v>
      </c>
      <c r="AA6" s="178" t="s">
        <v>22</v>
      </c>
      <c r="AB6" s="178" t="s">
        <v>22</v>
      </c>
      <c r="AC6" s="178" t="s">
        <v>22</v>
      </c>
      <c r="AD6" s="180" t="s">
        <v>22</v>
      </c>
    </row>
    <row r="7" spans="1:31" s="138" customFormat="1" ht="20.100000000000001" customHeight="1" x14ac:dyDescent="0.3">
      <c r="A7" s="134"/>
      <c r="B7" s="181">
        <v>522</v>
      </c>
      <c r="C7" s="139">
        <v>9</v>
      </c>
      <c r="D7" s="182" t="s">
        <v>23</v>
      </c>
      <c r="E7" s="183">
        <v>1406</v>
      </c>
      <c r="F7" s="183">
        <v>0</v>
      </c>
      <c r="G7" s="183">
        <v>190</v>
      </c>
      <c r="H7" s="183">
        <v>2708</v>
      </c>
      <c r="I7" s="183">
        <v>2787</v>
      </c>
      <c r="J7" s="142"/>
      <c r="K7" s="184">
        <v>920.58</v>
      </c>
      <c r="L7" s="185">
        <f t="shared" ref="L7:L38" si="0">K7*1000/I7</f>
        <v>330.31216361679225</v>
      </c>
      <c r="M7" s="142"/>
      <c r="N7" s="184">
        <v>182.05</v>
      </c>
      <c r="O7" s="185">
        <f t="shared" ref="O7:O38" si="1">N7*1000/I7</f>
        <v>65.321133835665592</v>
      </c>
      <c r="P7" s="142"/>
      <c r="Q7" s="184">
        <v>738.53</v>
      </c>
      <c r="R7" s="185">
        <f t="shared" ref="R7:R38" si="2">Q7*1000/I7</f>
        <v>264.99102978112666</v>
      </c>
      <c r="S7" s="142"/>
      <c r="T7" s="186">
        <v>8.1955506728920616E-2</v>
      </c>
      <c r="U7" s="186">
        <v>0</v>
      </c>
      <c r="V7" s="186">
        <v>1.0985992859104642E-3</v>
      </c>
      <c r="W7" s="186">
        <v>0.8891513320516341</v>
      </c>
      <c r="X7" s="186">
        <v>0</v>
      </c>
      <c r="Y7" s="186">
        <v>2.7794561933534738E-2</v>
      </c>
      <c r="Z7" s="169">
        <f t="shared" ref="Z7:Z38" si="3">N7/K7</f>
        <v>0.19775576267135936</v>
      </c>
      <c r="AA7" s="186">
        <v>0</v>
      </c>
      <c r="AB7" s="186">
        <v>0</v>
      </c>
      <c r="AC7" s="186">
        <v>1</v>
      </c>
      <c r="AD7" s="187">
        <f t="shared" ref="AD7:AD38" si="4">Q7/K7</f>
        <v>0.80224423732864059</v>
      </c>
      <c r="AE7" s="218"/>
    </row>
    <row r="8" spans="1:31" s="138" customFormat="1" ht="20.100000000000001" customHeight="1" x14ac:dyDescent="0.3">
      <c r="A8" s="134"/>
      <c r="B8" s="135">
        <v>600</v>
      </c>
      <c r="C8" s="51">
        <v>7</v>
      </c>
      <c r="D8" s="136" t="s">
        <v>141</v>
      </c>
      <c r="E8" s="188">
        <v>3899</v>
      </c>
      <c r="F8" s="188">
        <v>476</v>
      </c>
      <c r="G8" s="188">
        <v>97</v>
      </c>
      <c r="H8" s="188">
        <v>8376</v>
      </c>
      <c r="I8" s="188">
        <v>8416</v>
      </c>
      <c r="J8" s="141"/>
      <c r="K8" s="189">
        <v>2579.92</v>
      </c>
      <c r="L8" s="190">
        <f t="shared" si="0"/>
        <v>306.54942965779469</v>
      </c>
      <c r="M8" s="141"/>
      <c r="N8" s="189">
        <v>1031.06</v>
      </c>
      <c r="O8" s="190">
        <f t="shared" si="1"/>
        <v>122.51188212927757</v>
      </c>
      <c r="P8" s="141"/>
      <c r="Q8" s="189">
        <v>1548.86</v>
      </c>
      <c r="R8" s="190">
        <f t="shared" si="2"/>
        <v>184.03754752851711</v>
      </c>
      <c r="S8" s="141">
        <v>2</v>
      </c>
      <c r="T8" s="137">
        <v>4.4759761798537426E-2</v>
      </c>
      <c r="U8" s="137">
        <v>0</v>
      </c>
      <c r="V8" s="137">
        <v>2.2307140224623202E-3</v>
      </c>
      <c r="W8" s="137">
        <v>0.94285492599848708</v>
      </c>
      <c r="X8" s="137">
        <v>0</v>
      </c>
      <c r="Y8" s="137">
        <v>1.015459818051326E-2</v>
      </c>
      <c r="Z8" s="170">
        <f t="shared" si="3"/>
        <v>0.39964805110235974</v>
      </c>
      <c r="AA8" s="137">
        <v>0</v>
      </c>
      <c r="AB8" s="137">
        <v>1.1944268687938226E-3</v>
      </c>
      <c r="AC8" s="137">
        <v>0.99880557313120621</v>
      </c>
      <c r="AD8" s="191">
        <f t="shared" si="4"/>
        <v>0.60035194889764021</v>
      </c>
      <c r="AE8" s="218"/>
    </row>
    <row r="9" spans="1:31" s="138" customFormat="1" ht="20.100000000000001" customHeight="1" x14ac:dyDescent="0.3">
      <c r="A9" s="134"/>
      <c r="B9" s="135">
        <v>173</v>
      </c>
      <c r="C9" s="51">
        <v>9</v>
      </c>
      <c r="D9" s="136" t="s">
        <v>134</v>
      </c>
      <c r="E9" s="188">
        <v>3453</v>
      </c>
      <c r="F9" s="188">
        <v>0</v>
      </c>
      <c r="G9" s="188">
        <v>2345</v>
      </c>
      <c r="H9" s="188">
        <v>2351</v>
      </c>
      <c r="I9" s="188">
        <v>3328</v>
      </c>
      <c r="J9" s="141"/>
      <c r="K9" s="189">
        <v>1969.1161011654644</v>
      </c>
      <c r="L9" s="190">
        <f t="shared" si="0"/>
        <v>591.68152078289199</v>
      </c>
      <c r="M9" s="141"/>
      <c r="N9" s="189">
        <v>677.80288093237164</v>
      </c>
      <c r="O9" s="190">
        <f t="shared" si="1"/>
        <v>203.66673104939051</v>
      </c>
      <c r="P9" s="141">
        <v>6</v>
      </c>
      <c r="Q9" s="189">
        <v>1291.3132202330928</v>
      </c>
      <c r="R9" s="190">
        <f t="shared" si="2"/>
        <v>388.01478973350146</v>
      </c>
      <c r="S9" s="141">
        <v>2</v>
      </c>
      <c r="T9" s="137">
        <v>1.9105849745262585E-2</v>
      </c>
      <c r="U9" s="137">
        <v>7.3767759634218479E-3</v>
      </c>
      <c r="V9" s="137">
        <v>2.8621890738076772E-3</v>
      </c>
      <c r="W9" s="137">
        <v>0.93565976004703466</v>
      </c>
      <c r="X9" s="137">
        <v>1.8058347558456686E-2</v>
      </c>
      <c r="Y9" s="137">
        <v>1.6937077612016564E-2</v>
      </c>
      <c r="Z9" s="170">
        <f t="shared" si="3"/>
        <v>0.34421681917648184</v>
      </c>
      <c r="AA9" s="137">
        <v>0</v>
      </c>
      <c r="AB9" s="137">
        <v>6.0326184832165198E-3</v>
      </c>
      <c r="AC9" s="137">
        <v>0.99396738151678354</v>
      </c>
      <c r="AD9" s="191">
        <f t="shared" si="4"/>
        <v>0.65578318082351816</v>
      </c>
      <c r="AE9" s="218"/>
    </row>
    <row r="10" spans="1:31" s="138" customFormat="1" ht="20.100000000000001" customHeight="1" x14ac:dyDescent="0.3">
      <c r="A10" s="134"/>
      <c r="B10" s="135">
        <v>524</v>
      </c>
      <c r="C10" s="51">
        <v>5</v>
      </c>
      <c r="D10" s="136" t="s">
        <v>139</v>
      </c>
      <c r="E10" s="188">
        <v>3765</v>
      </c>
      <c r="F10" s="188">
        <v>563</v>
      </c>
      <c r="G10" s="188">
        <v>127</v>
      </c>
      <c r="H10" s="188">
        <v>8795</v>
      </c>
      <c r="I10" s="188">
        <v>8848</v>
      </c>
      <c r="J10" s="141"/>
      <c r="K10" s="189">
        <v>3973.27</v>
      </c>
      <c r="L10" s="190">
        <f t="shared" si="0"/>
        <v>449.05854430379748</v>
      </c>
      <c r="M10" s="141"/>
      <c r="N10" s="189">
        <v>991.63</v>
      </c>
      <c r="O10" s="190">
        <f t="shared" si="1"/>
        <v>112.07391500904158</v>
      </c>
      <c r="P10" s="141"/>
      <c r="Q10" s="189">
        <v>2981.6400000000003</v>
      </c>
      <c r="R10" s="190">
        <f t="shared" si="2"/>
        <v>336.9846292947559</v>
      </c>
      <c r="S10" s="141" t="s">
        <v>120</v>
      </c>
      <c r="T10" s="137">
        <v>4.8869033813014939E-2</v>
      </c>
      <c r="U10" s="137">
        <v>0</v>
      </c>
      <c r="V10" s="137">
        <v>0.19984268325887677</v>
      </c>
      <c r="W10" s="137">
        <v>0.63889757268335967</v>
      </c>
      <c r="X10" s="137">
        <v>0.11239071024474855</v>
      </c>
      <c r="Y10" s="137">
        <v>0</v>
      </c>
      <c r="Z10" s="170">
        <f t="shared" si="3"/>
        <v>0.24957528685440455</v>
      </c>
      <c r="AA10" s="137">
        <v>0</v>
      </c>
      <c r="AB10" s="137">
        <v>4.2023852644853159E-3</v>
      </c>
      <c r="AC10" s="137">
        <v>0.99579761473551465</v>
      </c>
      <c r="AD10" s="191">
        <f t="shared" si="4"/>
        <v>0.75042471314559556</v>
      </c>
      <c r="AE10" s="218"/>
    </row>
    <row r="11" spans="1:31" s="138" customFormat="1" ht="20.100000000000001" customHeight="1" x14ac:dyDescent="0.3">
      <c r="A11" s="134"/>
      <c r="B11" s="135">
        <v>709</v>
      </c>
      <c r="C11" s="51">
        <v>8</v>
      </c>
      <c r="D11" s="136" t="s">
        <v>127</v>
      </c>
      <c r="E11" s="188">
        <v>730</v>
      </c>
      <c r="F11" s="188">
        <v>0</v>
      </c>
      <c r="G11" s="188">
        <v>0</v>
      </c>
      <c r="H11" s="188">
        <v>1013</v>
      </c>
      <c r="I11" s="188">
        <v>1013</v>
      </c>
      <c r="J11" s="141"/>
      <c r="K11" s="189">
        <v>395.79</v>
      </c>
      <c r="L11" s="190">
        <f t="shared" si="0"/>
        <v>390.71076011846003</v>
      </c>
      <c r="M11" s="141"/>
      <c r="N11" s="189">
        <v>113</v>
      </c>
      <c r="O11" s="190">
        <f t="shared" si="1"/>
        <v>111.54985192497531</v>
      </c>
      <c r="P11" s="141"/>
      <c r="Q11" s="189">
        <v>282.79000000000002</v>
      </c>
      <c r="R11" s="190">
        <f t="shared" si="2"/>
        <v>279.16090819348472</v>
      </c>
      <c r="S11" s="141">
        <v>2</v>
      </c>
      <c r="T11" s="137">
        <v>4.9380530973451325E-2</v>
      </c>
      <c r="U11" s="137">
        <v>0</v>
      </c>
      <c r="V11" s="137">
        <v>0</v>
      </c>
      <c r="W11" s="137">
        <v>0.64973451327433629</v>
      </c>
      <c r="X11" s="137">
        <v>0.30088495575221241</v>
      </c>
      <c r="Y11" s="137">
        <v>0</v>
      </c>
      <c r="Z11" s="170">
        <f t="shared" si="3"/>
        <v>0.28550493948811234</v>
      </c>
      <c r="AA11" s="137">
        <v>0</v>
      </c>
      <c r="AB11" s="137">
        <v>7.0723858693730324E-3</v>
      </c>
      <c r="AC11" s="137">
        <v>0.99292761413062691</v>
      </c>
      <c r="AD11" s="191">
        <f t="shared" si="4"/>
        <v>0.7144950605118876</v>
      </c>
      <c r="AE11" s="218"/>
    </row>
    <row r="12" spans="1:31" s="138" customFormat="1" ht="20.100000000000001" customHeight="1" x14ac:dyDescent="0.3">
      <c r="A12" s="134"/>
      <c r="B12" s="135">
        <v>279</v>
      </c>
      <c r="C12" s="51">
        <v>9</v>
      </c>
      <c r="D12" s="136" t="s">
        <v>24</v>
      </c>
      <c r="E12" s="188">
        <v>3107</v>
      </c>
      <c r="F12" s="188">
        <v>24</v>
      </c>
      <c r="G12" s="188">
        <v>0</v>
      </c>
      <c r="H12" s="188">
        <v>6052</v>
      </c>
      <c r="I12" s="188">
        <v>6052</v>
      </c>
      <c r="J12" s="141"/>
      <c r="K12" s="189">
        <v>2149.0700000000002</v>
      </c>
      <c r="L12" s="192">
        <f t="shared" si="0"/>
        <v>355.10079312623924</v>
      </c>
      <c r="M12" s="141"/>
      <c r="N12" s="189">
        <v>524.41999999999996</v>
      </c>
      <c r="O12" s="192">
        <f t="shared" si="1"/>
        <v>86.652346331791136</v>
      </c>
      <c r="P12" s="141"/>
      <c r="Q12" s="189">
        <v>1624.65</v>
      </c>
      <c r="R12" s="192">
        <f t="shared" si="2"/>
        <v>268.4484467944481</v>
      </c>
      <c r="S12" s="141"/>
      <c r="T12" s="137">
        <v>6.359406582510202E-2</v>
      </c>
      <c r="U12" s="137">
        <v>0</v>
      </c>
      <c r="V12" s="137">
        <v>1.2203958659090044E-2</v>
      </c>
      <c r="W12" s="137">
        <v>0.92420197551580807</v>
      </c>
      <c r="X12" s="137">
        <v>0</v>
      </c>
      <c r="Y12" s="137">
        <v>0</v>
      </c>
      <c r="Z12" s="171">
        <f t="shared" si="3"/>
        <v>0.24402183269972588</v>
      </c>
      <c r="AA12" s="137">
        <v>0</v>
      </c>
      <c r="AB12" s="137">
        <v>0</v>
      </c>
      <c r="AC12" s="137">
        <v>1</v>
      </c>
      <c r="AD12" s="191">
        <f t="shared" si="4"/>
        <v>0.75597816730027401</v>
      </c>
      <c r="AE12" s="218"/>
    </row>
    <row r="13" spans="1:31" s="138" customFormat="1" ht="20.100000000000001" customHeight="1" x14ac:dyDescent="0.3">
      <c r="A13" s="134"/>
      <c r="B13" s="135">
        <v>711</v>
      </c>
      <c r="C13" s="51">
        <v>7</v>
      </c>
      <c r="D13" s="136" t="s">
        <v>25</v>
      </c>
      <c r="E13" s="188">
        <v>1574</v>
      </c>
      <c r="F13" s="188">
        <v>370</v>
      </c>
      <c r="G13" s="188">
        <v>194</v>
      </c>
      <c r="H13" s="188">
        <v>3881</v>
      </c>
      <c r="I13" s="188">
        <v>3962</v>
      </c>
      <c r="J13" s="141"/>
      <c r="K13" s="189">
        <v>1158.67</v>
      </c>
      <c r="L13" s="190">
        <f t="shared" si="0"/>
        <v>292.44573447753658</v>
      </c>
      <c r="M13" s="141"/>
      <c r="N13" s="189">
        <v>535.85</v>
      </c>
      <c r="O13" s="190">
        <f t="shared" si="1"/>
        <v>135.24734982332154</v>
      </c>
      <c r="P13" s="141"/>
      <c r="Q13" s="189">
        <v>622.81999999999994</v>
      </c>
      <c r="R13" s="190">
        <f t="shared" si="2"/>
        <v>157.198384654215</v>
      </c>
      <c r="S13" s="141">
        <v>2</v>
      </c>
      <c r="T13" s="137">
        <v>3.9899225529532512E-2</v>
      </c>
      <c r="U13" s="137">
        <v>0</v>
      </c>
      <c r="V13" s="137">
        <v>0</v>
      </c>
      <c r="W13" s="137">
        <v>0.93578426798544367</v>
      </c>
      <c r="X13" s="137">
        <v>0</v>
      </c>
      <c r="Y13" s="137">
        <v>2.431650648502379E-2</v>
      </c>
      <c r="Z13" s="170">
        <f t="shared" si="3"/>
        <v>0.46246990083457756</v>
      </c>
      <c r="AA13" s="137">
        <v>0</v>
      </c>
      <c r="AB13" s="137">
        <v>1.2363122571529496E-3</v>
      </c>
      <c r="AC13" s="137">
        <v>0.99876368774284707</v>
      </c>
      <c r="AD13" s="191">
        <f t="shared" si="4"/>
        <v>0.53753009916542238</v>
      </c>
      <c r="AE13" s="218"/>
    </row>
    <row r="14" spans="1:31" s="138" customFormat="1" ht="20.100000000000001" customHeight="1" x14ac:dyDescent="0.3">
      <c r="A14" s="134"/>
      <c r="B14" s="135">
        <v>14</v>
      </c>
      <c r="C14" s="51">
        <v>3</v>
      </c>
      <c r="D14" s="136" t="s">
        <v>26</v>
      </c>
      <c r="E14" s="188">
        <v>44079</v>
      </c>
      <c r="F14" s="188">
        <v>9793</v>
      </c>
      <c r="G14" s="188">
        <v>0</v>
      </c>
      <c r="H14" s="188">
        <v>151234</v>
      </c>
      <c r="I14" s="188">
        <v>151234</v>
      </c>
      <c r="J14" s="141"/>
      <c r="K14" s="189">
        <v>55758.73</v>
      </c>
      <c r="L14" s="190">
        <f t="shared" si="0"/>
        <v>368.69176243437323</v>
      </c>
      <c r="M14" s="141"/>
      <c r="N14" s="189">
        <v>29496.99</v>
      </c>
      <c r="O14" s="190">
        <f t="shared" si="1"/>
        <v>195.04205403546823</v>
      </c>
      <c r="P14" s="141"/>
      <c r="Q14" s="189">
        <v>26261.74</v>
      </c>
      <c r="R14" s="190">
        <f t="shared" si="2"/>
        <v>173.64970839890501</v>
      </c>
      <c r="S14" s="141"/>
      <c r="T14" s="137">
        <v>2.8250340119449473E-2</v>
      </c>
      <c r="U14" s="137">
        <v>0</v>
      </c>
      <c r="V14" s="137">
        <v>0.12687226730591833</v>
      </c>
      <c r="W14" s="137">
        <v>0.51039682354030014</v>
      </c>
      <c r="X14" s="137">
        <v>0.32766529737441003</v>
      </c>
      <c r="Y14" s="137">
        <v>6.81527165992191E-3</v>
      </c>
      <c r="Z14" s="170">
        <f t="shared" si="3"/>
        <v>0.52901115215500782</v>
      </c>
      <c r="AA14" s="137">
        <v>0</v>
      </c>
      <c r="AB14" s="137">
        <v>0</v>
      </c>
      <c r="AC14" s="137">
        <v>1</v>
      </c>
      <c r="AD14" s="191">
        <f t="shared" si="4"/>
        <v>0.47098884784499218</v>
      </c>
      <c r="AE14" s="218"/>
    </row>
    <row r="15" spans="1:31" s="138" customFormat="1" ht="20.100000000000001" customHeight="1" x14ac:dyDescent="0.3">
      <c r="A15" s="134"/>
      <c r="B15" s="135">
        <v>358</v>
      </c>
      <c r="C15" s="51">
        <v>7</v>
      </c>
      <c r="D15" s="136" t="s">
        <v>27</v>
      </c>
      <c r="E15" s="188">
        <v>2557</v>
      </c>
      <c r="F15" s="188">
        <v>24</v>
      </c>
      <c r="G15" s="188">
        <v>42</v>
      </c>
      <c r="H15" s="188">
        <v>7396</v>
      </c>
      <c r="I15" s="188">
        <v>7414</v>
      </c>
      <c r="J15" s="141"/>
      <c r="K15" s="189">
        <v>1744.72</v>
      </c>
      <c r="L15" s="190">
        <f t="shared" si="0"/>
        <v>235.32775829511735</v>
      </c>
      <c r="M15" s="141"/>
      <c r="N15" s="189">
        <v>614.26</v>
      </c>
      <c r="O15" s="190">
        <f t="shared" si="1"/>
        <v>82.851362287564072</v>
      </c>
      <c r="P15" s="141"/>
      <c r="Q15" s="189">
        <v>1130.46</v>
      </c>
      <c r="R15" s="190">
        <f t="shared" si="2"/>
        <v>152.47639600755329</v>
      </c>
      <c r="S15" s="141"/>
      <c r="T15" s="137">
        <v>6.6339986325008954E-2</v>
      </c>
      <c r="U15" s="137">
        <v>0</v>
      </c>
      <c r="V15" s="137">
        <v>0.16768143782763001</v>
      </c>
      <c r="W15" s="137">
        <v>0.70268290300524205</v>
      </c>
      <c r="X15" s="137">
        <v>6.3295672842118983E-2</v>
      </c>
      <c r="Y15" s="137">
        <v>0</v>
      </c>
      <c r="Z15" s="170">
        <f t="shared" si="3"/>
        <v>0.35206795359713877</v>
      </c>
      <c r="AA15" s="137">
        <v>0</v>
      </c>
      <c r="AB15" s="137">
        <v>0</v>
      </c>
      <c r="AC15" s="137">
        <v>1</v>
      </c>
      <c r="AD15" s="191">
        <f t="shared" si="4"/>
        <v>0.64793204640286117</v>
      </c>
      <c r="AE15" s="218"/>
    </row>
    <row r="16" spans="1:31" s="138" customFormat="1" ht="20.100000000000001" customHeight="1" x14ac:dyDescent="0.3">
      <c r="A16" s="134"/>
      <c r="B16" s="135">
        <v>186</v>
      </c>
      <c r="C16" s="51">
        <v>4</v>
      </c>
      <c r="D16" s="136" t="s">
        <v>28</v>
      </c>
      <c r="E16" s="188">
        <v>70999</v>
      </c>
      <c r="F16" s="188">
        <v>1081</v>
      </c>
      <c r="G16" s="188">
        <v>4235</v>
      </c>
      <c r="H16" s="188">
        <v>147703</v>
      </c>
      <c r="I16" s="188">
        <v>149468</v>
      </c>
      <c r="J16" s="141"/>
      <c r="K16" s="189">
        <v>46514.94</v>
      </c>
      <c r="L16" s="190">
        <f t="shared" si="0"/>
        <v>311.20333449300182</v>
      </c>
      <c r="M16" s="141"/>
      <c r="N16" s="189">
        <v>15723.37</v>
      </c>
      <c r="O16" s="190">
        <f t="shared" si="1"/>
        <v>105.19556025369978</v>
      </c>
      <c r="P16" s="141"/>
      <c r="Q16" s="189">
        <v>30791.57</v>
      </c>
      <c r="R16" s="190">
        <f t="shared" si="2"/>
        <v>206.00777423930205</v>
      </c>
      <c r="S16" s="141">
        <v>1</v>
      </c>
      <c r="T16" s="137">
        <v>5.1759896256336903E-2</v>
      </c>
      <c r="U16" s="137">
        <v>0</v>
      </c>
      <c r="V16" s="137">
        <v>0.11882121962403733</v>
      </c>
      <c r="W16" s="137">
        <v>0.81477062487240326</v>
      </c>
      <c r="X16" s="137">
        <v>1.4648259247222446E-2</v>
      </c>
      <c r="Y16" s="137">
        <v>0</v>
      </c>
      <c r="Z16" s="170">
        <f t="shared" si="3"/>
        <v>0.33802838399877544</v>
      </c>
      <c r="AA16" s="137">
        <v>0</v>
      </c>
      <c r="AB16" s="137">
        <v>4.9071872593700161E-4</v>
      </c>
      <c r="AC16" s="137">
        <v>0.99950928127406302</v>
      </c>
      <c r="AD16" s="191">
        <f t="shared" si="4"/>
        <v>0.66197161600122456</v>
      </c>
      <c r="AE16" s="218"/>
    </row>
    <row r="17" spans="1:31" s="138" customFormat="1" ht="20.100000000000001" customHeight="1" x14ac:dyDescent="0.3">
      <c r="A17" s="134"/>
      <c r="B17" s="135">
        <v>531</v>
      </c>
      <c r="C17" s="51">
        <v>7</v>
      </c>
      <c r="D17" s="136" t="s">
        <v>29</v>
      </c>
      <c r="E17" s="188">
        <v>14131</v>
      </c>
      <c r="F17" s="188">
        <v>550</v>
      </c>
      <c r="G17" s="188">
        <v>0</v>
      </c>
      <c r="H17" s="188">
        <v>29466</v>
      </c>
      <c r="I17" s="188">
        <v>29466</v>
      </c>
      <c r="J17" s="141"/>
      <c r="K17" s="189">
        <v>16770.704513105229</v>
      </c>
      <c r="L17" s="190">
        <f t="shared" si="0"/>
        <v>569.15443267173112</v>
      </c>
      <c r="M17" s="141"/>
      <c r="N17" s="189">
        <v>5793.6676104841827</v>
      </c>
      <c r="O17" s="190">
        <f t="shared" si="1"/>
        <v>196.62212755325402</v>
      </c>
      <c r="P17" s="141">
        <v>6</v>
      </c>
      <c r="Q17" s="189">
        <v>10977.036902621046</v>
      </c>
      <c r="R17" s="190">
        <f t="shared" si="2"/>
        <v>372.5323051184771</v>
      </c>
      <c r="S17" s="141"/>
      <c r="T17" s="137">
        <v>2.8023699479444494E-2</v>
      </c>
      <c r="U17" s="137">
        <v>0</v>
      </c>
      <c r="V17" s="137">
        <v>2.4854722376447442E-2</v>
      </c>
      <c r="W17" s="137">
        <v>0.72886777329831631</v>
      </c>
      <c r="X17" s="137">
        <v>0.21314823062429661</v>
      </c>
      <c r="Y17" s="137">
        <v>5.1055742214952448E-3</v>
      </c>
      <c r="Z17" s="170">
        <f t="shared" si="3"/>
        <v>0.34546357941950523</v>
      </c>
      <c r="AA17" s="137">
        <v>0</v>
      </c>
      <c r="AB17" s="137">
        <v>7.123962567833562E-4</v>
      </c>
      <c r="AC17" s="137">
        <v>0.99928760374321668</v>
      </c>
      <c r="AD17" s="191">
        <f t="shared" si="4"/>
        <v>0.65453642058049477</v>
      </c>
      <c r="AE17" s="218"/>
    </row>
    <row r="18" spans="1:31" s="138" customFormat="1" ht="20.100000000000001" customHeight="1" x14ac:dyDescent="0.3">
      <c r="A18" s="134"/>
      <c r="B18" s="135">
        <v>179</v>
      </c>
      <c r="C18" s="51">
        <v>3</v>
      </c>
      <c r="D18" s="136" t="s">
        <v>30</v>
      </c>
      <c r="E18" s="188">
        <v>27486</v>
      </c>
      <c r="F18" s="188">
        <v>13679</v>
      </c>
      <c r="G18" s="188">
        <v>0</v>
      </c>
      <c r="H18" s="188">
        <v>102089</v>
      </c>
      <c r="I18" s="188">
        <v>102089</v>
      </c>
      <c r="J18" s="141"/>
      <c r="K18" s="189">
        <v>45312.58</v>
      </c>
      <c r="L18" s="190">
        <f t="shared" si="0"/>
        <v>443.85369628461439</v>
      </c>
      <c r="M18" s="141"/>
      <c r="N18" s="189">
        <v>15952.89</v>
      </c>
      <c r="O18" s="190">
        <f t="shared" si="1"/>
        <v>156.26453388709851</v>
      </c>
      <c r="P18" s="141"/>
      <c r="Q18" s="189">
        <v>29359.69</v>
      </c>
      <c r="R18" s="190">
        <f t="shared" si="2"/>
        <v>287.58916239751591</v>
      </c>
      <c r="S18" s="141"/>
      <c r="T18" s="137">
        <v>3.5260695710933883E-2</v>
      </c>
      <c r="U18" s="137">
        <v>0</v>
      </c>
      <c r="V18" s="137">
        <v>0.10698375027972988</v>
      </c>
      <c r="W18" s="137">
        <v>0.51321923488471366</v>
      </c>
      <c r="X18" s="137">
        <v>0.33848036311915897</v>
      </c>
      <c r="Y18" s="137">
        <v>6.0559560054635874E-3</v>
      </c>
      <c r="Z18" s="170">
        <f t="shared" si="3"/>
        <v>0.35206315773676977</v>
      </c>
      <c r="AA18" s="137">
        <v>0</v>
      </c>
      <c r="AB18" s="137">
        <v>1.6948407834006421E-3</v>
      </c>
      <c r="AC18" s="137">
        <v>0.99830515921659946</v>
      </c>
      <c r="AD18" s="191">
        <f t="shared" si="4"/>
        <v>0.64793684226323012</v>
      </c>
      <c r="AE18" s="218"/>
    </row>
    <row r="19" spans="1:31" s="138" customFormat="1" ht="20.100000000000001" customHeight="1" x14ac:dyDescent="0.3">
      <c r="A19" s="134"/>
      <c r="B19" s="135">
        <v>67</v>
      </c>
      <c r="C19" s="51">
        <v>5</v>
      </c>
      <c r="D19" s="136" t="s">
        <v>31</v>
      </c>
      <c r="E19" s="188">
        <v>8479</v>
      </c>
      <c r="F19" s="188">
        <v>2792</v>
      </c>
      <c r="G19" s="188">
        <v>0</v>
      </c>
      <c r="H19" s="188">
        <v>21854</v>
      </c>
      <c r="I19" s="188">
        <v>21854</v>
      </c>
      <c r="J19" s="141"/>
      <c r="K19" s="189">
        <v>7039.8</v>
      </c>
      <c r="L19" s="190">
        <f t="shared" si="0"/>
        <v>322.12867209664137</v>
      </c>
      <c r="M19" s="141"/>
      <c r="N19" s="189">
        <v>2810.74</v>
      </c>
      <c r="O19" s="190">
        <f t="shared" si="1"/>
        <v>128.61444129221195</v>
      </c>
      <c r="P19" s="141"/>
      <c r="Q19" s="189">
        <v>4229.0600000000004</v>
      </c>
      <c r="R19" s="190">
        <f t="shared" si="2"/>
        <v>193.51423080442939</v>
      </c>
      <c r="S19" s="141">
        <v>1</v>
      </c>
      <c r="T19" s="137">
        <v>4.2842810078484672E-2</v>
      </c>
      <c r="U19" s="137">
        <v>0</v>
      </c>
      <c r="V19" s="137">
        <v>0.18247507773753532</v>
      </c>
      <c r="W19" s="137">
        <v>0.54366109992386347</v>
      </c>
      <c r="X19" s="137">
        <v>0.22233646655329201</v>
      </c>
      <c r="Y19" s="137">
        <v>8.6845457068245382E-3</v>
      </c>
      <c r="Z19" s="170">
        <f t="shared" si="3"/>
        <v>0.39926418364158067</v>
      </c>
      <c r="AA19" s="137">
        <v>0</v>
      </c>
      <c r="AB19" s="137">
        <v>1.7970896605865131E-4</v>
      </c>
      <c r="AC19" s="137">
        <v>0.99982029103394132</v>
      </c>
      <c r="AD19" s="191">
        <f t="shared" si="4"/>
        <v>0.60073581635841933</v>
      </c>
      <c r="AE19" s="218"/>
    </row>
    <row r="20" spans="1:31" s="138" customFormat="1" ht="20.100000000000001" customHeight="1" x14ac:dyDescent="0.3">
      <c r="A20" s="134"/>
      <c r="B20" s="135">
        <v>190</v>
      </c>
      <c r="C20" s="51">
        <v>4</v>
      </c>
      <c r="D20" s="136" t="s">
        <v>32</v>
      </c>
      <c r="E20" s="188">
        <v>34087</v>
      </c>
      <c r="F20" s="188">
        <v>164</v>
      </c>
      <c r="G20" s="188">
        <v>5879</v>
      </c>
      <c r="H20" s="188">
        <v>62227</v>
      </c>
      <c r="I20" s="188">
        <v>64677</v>
      </c>
      <c r="J20" s="141"/>
      <c r="K20" s="189">
        <v>23943.56</v>
      </c>
      <c r="L20" s="190">
        <f t="shared" si="0"/>
        <v>370.20208111075033</v>
      </c>
      <c r="M20" s="141"/>
      <c r="N20" s="189">
        <v>6631.81</v>
      </c>
      <c r="O20" s="190">
        <f t="shared" si="1"/>
        <v>102.53737804783772</v>
      </c>
      <c r="P20" s="141"/>
      <c r="Q20" s="189">
        <v>17311.75</v>
      </c>
      <c r="R20" s="190">
        <f t="shared" si="2"/>
        <v>267.66470306291262</v>
      </c>
      <c r="S20" s="141">
        <v>1</v>
      </c>
      <c r="T20" s="137">
        <v>5.170081772547766E-2</v>
      </c>
      <c r="U20" s="137">
        <v>0</v>
      </c>
      <c r="V20" s="137">
        <v>2.7163021859793929E-2</v>
      </c>
      <c r="W20" s="137">
        <v>0.74785315019579868</v>
      </c>
      <c r="X20" s="137">
        <v>0.15292808448975467</v>
      </c>
      <c r="Y20" s="137">
        <v>2.0354925729174991E-2</v>
      </c>
      <c r="Z20" s="170">
        <f t="shared" si="3"/>
        <v>0.27697677371284807</v>
      </c>
      <c r="AA20" s="137">
        <v>0</v>
      </c>
      <c r="AB20" s="137">
        <v>0</v>
      </c>
      <c r="AC20" s="137">
        <v>1</v>
      </c>
      <c r="AD20" s="191">
        <f t="shared" si="4"/>
        <v>0.72302322628715188</v>
      </c>
      <c r="AE20" s="218"/>
    </row>
    <row r="21" spans="1:31" s="138" customFormat="1" ht="20.100000000000001" customHeight="1" x14ac:dyDescent="0.3">
      <c r="A21" s="134"/>
      <c r="B21" s="135">
        <v>416</v>
      </c>
      <c r="C21" s="51">
        <v>9</v>
      </c>
      <c r="D21" s="136" t="s">
        <v>33</v>
      </c>
      <c r="E21" s="188">
        <v>1169</v>
      </c>
      <c r="F21" s="188">
        <v>21</v>
      </c>
      <c r="G21" s="188">
        <v>414</v>
      </c>
      <c r="H21" s="188">
        <v>1378</v>
      </c>
      <c r="I21" s="188">
        <v>1551</v>
      </c>
      <c r="J21" s="141"/>
      <c r="K21" s="189">
        <v>542.62</v>
      </c>
      <c r="L21" s="190">
        <f t="shared" si="0"/>
        <v>349.85170857511281</v>
      </c>
      <c r="M21" s="141"/>
      <c r="N21" s="189">
        <v>130.74</v>
      </c>
      <c r="O21" s="190">
        <f t="shared" si="1"/>
        <v>84.294003868471961</v>
      </c>
      <c r="P21" s="141"/>
      <c r="Q21" s="189">
        <v>411.88</v>
      </c>
      <c r="R21" s="190">
        <f t="shared" si="2"/>
        <v>265.55770470664089</v>
      </c>
      <c r="S21" s="141">
        <v>2</v>
      </c>
      <c r="T21" s="137">
        <v>5.8054153281321699E-2</v>
      </c>
      <c r="U21" s="137">
        <v>0</v>
      </c>
      <c r="V21" s="137">
        <v>7.6487685482637291E-2</v>
      </c>
      <c r="W21" s="137">
        <v>0.86545816123604102</v>
      </c>
      <c r="X21" s="137">
        <v>0</v>
      </c>
      <c r="Y21" s="137">
        <v>0</v>
      </c>
      <c r="Z21" s="170">
        <f t="shared" si="3"/>
        <v>0.24094209575762046</v>
      </c>
      <c r="AA21" s="137">
        <v>0</v>
      </c>
      <c r="AB21" s="137">
        <v>5.5841507235117023E-3</v>
      </c>
      <c r="AC21" s="137">
        <v>0.9944158492764883</v>
      </c>
      <c r="AD21" s="191">
        <f t="shared" si="4"/>
        <v>0.75905790424237951</v>
      </c>
      <c r="AE21" s="218"/>
    </row>
    <row r="22" spans="1:31" s="138" customFormat="1" ht="20.100000000000001" customHeight="1" x14ac:dyDescent="0.3">
      <c r="A22" s="134"/>
      <c r="B22" s="135">
        <v>731</v>
      </c>
      <c r="C22" s="51">
        <v>5</v>
      </c>
      <c r="D22" s="136" t="s">
        <v>34</v>
      </c>
      <c r="E22" s="188">
        <v>4293</v>
      </c>
      <c r="F22" s="188">
        <v>452</v>
      </c>
      <c r="G22" s="188">
        <v>0</v>
      </c>
      <c r="H22" s="188">
        <v>11936</v>
      </c>
      <c r="I22" s="188">
        <v>11936</v>
      </c>
      <c r="J22" s="141"/>
      <c r="K22" s="189">
        <v>4769.6400000000003</v>
      </c>
      <c r="L22" s="190">
        <f t="shared" si="0"/>
        <v>399.60120643431634</v>
      </c>
      <c r="M22" s="141"/>
      <c r="N22" s="189">
        <v>1739.96</v>
      </c>
      <c r="O22" s="190">
        <f t="shared" si="1"/>
        <v>145.77412868632709</v>
      </c>
      <c r="P22" s="141"/>
      <c r="Q22" s="189">
        <v>3029.68</v>
      </c>
      <c r="R22" s="190">
        <f t="shared" si="2"/>
        <v>253.82707774798928</v>
      </c>
      <c r="S22" s="141"/>
      <c r="T22" s="137">
        <v>3.7799719533782382E-2</v>
      </c>
      <c r="U22" s="137">
        <v>0</v>
      </c>
      <c r="V22" s="137">
        <v>9.8622956849582749E-2</v>
      </c>
      <c r="W22" s="137">
        <v>0.57729488034207688</v>
      </c>
      <c r="X22" s="137">
        <v>0.27693740085978991</v>
      </c>
      <c r="Y22" s="137">
        <v>9.3450424147681569E-3</v>
      </c>
      <c r="Z22" s="170">
        <f t="shared" si="3"/>
        <v>0.36479902047114665</v>
      </c>
      <c r="AA22" s="137">
        <v>0</v>
      </c>
      <c r="AB22" s="137">
        <v>1.1486361595944127E-3</v>
      </c>
      <c r="AC22" s="137">
        <v>0.99885136384040563</v>
      </c>
      <c r="AD22" s="191">
        <f t="shared" si="4"/>
        <v>0.63520097952885324</v>
      </c>
      <c r="AE22" s="218"/>
    </row>
    <row r="23" spans="1:31" s="138" customFormat="1" ht="20.100000000000001" customHeight="1" x14ac:dyDescent="0.3">
      <c r="A23" s="134"/>
      <c r="B23" s="135">
        <v>629</v>
      </c>
      <c r="C23" s="51">
        <v>9</v>
      </c>
      <c r="D23" s="136" t="s">
        <v>143</v>
      </c>
      <c r="E23" s="188">
        <v>4125</v>
      </c>
      <c r="F23" s="188">
        <v>12</v>
      </c>
      <c r="G23" s="188">
        <v>1918</v>
      </c>
      <c r="H23" s="188">
        <v>3699</v>
      </c>
      <c r="I23" s="188">
        <v>4498</v>
      </c>
      <c r="J23" s="141"/>
      <c r="K23" s="189">
        <v>1607.51</v>
      </c>
      <c r="L23" s="190">
        <f t="shared" si="0"/>
        <v>357.38328145842598</v>
      </c>
      <c r="M23" s="141"/>
      <c r="N23" s="189">
        <v>428.26</v>
      </c>
      <c r="O23" s="190">
        <f t="shared" si="1"/>
        <v>95.211204979991109</v>
      </c>
      <c r="P23" s="141"/>
      <c r="Q23" s="189">
        <v>1179.25</v>
      </c>
      <c r="R23" s="190">
        <f t="shared" si="2"/>
        <v>262.17207647843486</v>
      </c>
      <c r="S23" s="141">
        <v>2</v>
      </c>
      <c r="T23" s="137">
        <v>4.7587913884089103E-2</v>
      </c>
      <c r="U23" s="137">
        <v>0</v>
      </c>
      <c r="V23" s="137">
        <v>4.5276234063419421E-2</v>
      </c>
      <c r="W23" s="137">
        <v>0.84612151496754318</v>
      </c>
      <c r="X23" s="137">
        <v>3.7897538878251529E-2</v>
      </c>
      <c r="Y23" s="137">
        <v>2.3116798206696869E-2</v>
      </c>
      <c r="Z23" s="170">
        <f t="shared" si="3"/>
        <v>0.26641202854103552</v>
      </c>
      <c r="AA23" s="137">
        <v>0</v>
      </c>
      <c r="AB23" s="137">
        <v>6.0038159847360609E-3</v>
      </c>
      <c r="AC23" s="137">
        <v>0.99399618401526402</v>
      </c>
      <c r="AD23" s="191">
        <f t="shared" si="4"/>
        <v>0.73358797145896448</v>
      </c>
      <c r="AE23" s="218"/>
    </row>
    <row r="24" spans="1:31" s="138" customFormat="1" ht="20.100000000000001" customHeight="1" x14ac:dyDescent="0.3">
      <c r="A24" s="134"/>
      <c r="B24" s="135">
        <v>429</v>
      </c>
      <c r="C24" s="51">
        <v>4</v>
      </c>
      <c r="D24" s="136" t="s">
        <v>35</v>
      </c>
      <c r="E24" s="188">
        <v>47889</v>
      </c>
      <c r="F24" s="188">
        <v>190</v>
      </c>
      <c r="G24" s="188">
        <v>0</v>
      </c>
      <c r="H24" s="188">
        <v>101647</v>
      </c>
      <c r="I24" s="188">
        <v>101647</v>
      </c>
      <c r="J24" s="141"/>
      <c r="K24" s="189">
        <v>49574.6</v>
      </c>
      <c r="L24" s="190">
        <f t="shared" si="0"/>
        <v>487.71336094523201</v>
      </c>
      <c r="M24" s="141"/>
      <c r="N24" s="189">
        <v>17241.88</v>
      </c>
      <c r="O24" s="190">
        <f t="shared" si="1"/>
        <v>169.625075014511</v>
      </c>
      <c r="P24" s="141"/>
      <c r="Q24" s="189">
        <v>32332.720000000001</v>
      </c>
      <c r="R24" s="190">
        <f t="shared" si="2"/>
        <v>318.08828593072104</v>
      </c>
      <c r="S24" s="141"/>
      <c r="T24" s="137">
        <v>3.2483116690291317E-2</v>
      </c>
      <c r="U24" s="137">
        <v>0</v>
      </c>
      <c r="V24" s="137">
        <v>0.22408055270074956</v>
      </c>
      <c r="W24" s="137">
        <v>0.32660765531368968</v>
      </c>
      <c r="X24" s="137">
        <v>0.40964616387540104</v>
      </c>
      <c r="Y24" s="137">
        <v>7.1825114198683666E-3</v>
      </c>
      <c r="Z24" s="170">
        <f t="shared" si="3"/>
        <v>0.34779665393165049</v>
      </c>
      <c r="AA24" s="137">
        <v>0</v>
      </c>
      <c r="AB24" s="137">
        <v>3.3309910208606015E-4</v>
      </c>
      <c r="AC24" s="137">
        <v>0.99966690089791388</v>
      </c>
      <c r="AD24" s="191">
        <f t="shared" si="4"/>
        <v>0.65220334606834951</v>
      </c>
      <c r="AE24" s="218"/>
    </row>
    <row r="25" spans="1:31" s="138" customFormat="1" ht="20.100000000000001" customHeight="1" x14ac:dyDescent="0.3">
      <c r="A25" s="134"/>
      <c r="B25" s="135">
        <v>695</v>
      </c>
      <c r="C25" s="51">
        <v>9</v>
      </c>
      <c r="D25" s="136" t="s">
        <v>144</v>
      </c>
      <c r="E25" s="188">
        <v>933</v>
      </c>
      <c r="F25" s="188">
        <v>14</v>
      </c>
      <c r="G25" s="188">
        <v>232</v>
      </c>
      <c r="H25" s="188">
        <v>2330</v>
      </c>
      <c r="I25" s="188">
        <v>2427</v>
      </c>
      <c r="J25" s="141"/>
      <c r="K25" s="189">
        <v>684.3</v>
      </c>
      <c r="L25" s="190">
        <f t="shared" si="0"/>
        <v>281.95302843016071</v>
      </c>
      <c r="M25" s="141"/>
      <c r="N25" s="189">
        <v>59.06</v>
      </c>
      <c r="O25" s="190">
        <f t="shared" si="1"/>
        <v>24.334569427276474</v>
      </c>
      <c r="P25" s="141"/>
      <c r="Q25" s="189">
        <v>625.24</v>
      </c>
      <c r="R25" s="190">
        <f t="shared" si="2"/>
        <v>257.61845900288421</v>
      </c>
      <c r="S25" s="141">
        <v>3</v>
      </c>
      <c r="T25" s="137">
        <v>0.21740602776837115</v>
      </c>
      <c r="U25" s="137">
        <v>0</v>
      </c>
      <c r="V25" s="137">
        <v>0</v>
      </c>
      <c r="W25" s="137">
        <v>0.78259397223162885</v>
      </c>
      <c r="X25" s="137">
        <v>0</v>
      </c>
      <c r="Y25" s="137">
        <v>0</v>
      </c>
      <c r="Z25" s="170">
        <f t="shared" si="3"/>
        <v>8.6307175215548745E-2</v>
      </c>
      <c r="AA25" s="137">
        <v>0</v>
      </c>
      <c r="AB25" s="137">
        <v>0</v>
      </c>
      <c r="AC25" s="137">
        <v>1</v>
      </c>
      <c r="AD25" s="191">
        <f t="shared" si="4"/>
        <v>0.91369282478445135</v>
      </c>
      <c r="AE25" s="218"/>
    </row>
    <row r="26" spans="1:31" s="138" customFormat="1" ht="20.100000000000001" customHeight="1" x14ac:dyDescent="0.3">
      <c r="A26" s="134"/>
      <c r="B26" s="135">
        <v>361</v>
      </c>
      <c r="C26" s="51">
        <v>7</v>
      </c>
      <c r="D26" s="136" t="s">
        <v>36</v>
      </c>
      <c r="E26" s="188">
        <v>8951</v>
      </c>
      <c r="F26" s="188">
        <v>927</v>
      </c>
      <c r="G26" s="188">
        <v>6</v>
      </c>
      <c r="H26" s="188">
        <v>25440</v>
      </c>
      <c r="I26" s="188">
        <v>25443</v>
      </c>
      <c r="J26" s="141"/>
      <c r="K26" s="189">
        <v>8683.5499999999993</v>
      </c>
      <c r="L26" s="190">
        <f t="shared" si="0"/>
        <v>341.29426561333179</v>
      </c>
      <c r="M26" s="141"/>
      <c r="N26" s="189">
        <v>3015.59</v>
      </c>
      <c r="O26" s="190">
        <f t="shared" si="1"/>
        <v>118.52336595527257</v>
      </c>
      <c r="P26" s="141"/>
      <c r="Q26" s="189">
        <v>5667.96</v>
      </c>
      <c r="R26" s="190">
        <f t="shared" si="2"/>
        <v>222.77089965805919</v>
      </c>
      <c r="S26" s="141"/>
      <c r="T26" s="137">
        <v>4.6481783001004771E-2</v>
      </c>
      <c r="U26" s="137">
        <v>6.201108240841759E-4</v>
      </c>
      <c r="V26" s="137">
        <v>0.13085996438507888</v>
      </c>
      <c r="W26" s="137">
        <v>0.66336272503888127</v>
      </c>
      <c r="X26" s="137">
        <v>0.14045344360473405</v>
      </c>
      <c r="Y26" s="137">
        <v>1.8221973146216826E-2</v>
      </c>
      <c r="Z26" s="170">
        <f t="shared" si="3"/>
        <v>0.34727617161184082</v>
      </c>
      <c r="AA26" s="137">
        <v>0</v>
      </c>
      <c r="AB26" s="137">
        <v>3.2304391703540602E-3</v>
      </c>
      <c r="AC26" s="137">
        <v>0.99676956082964585</v>
      </c>
      <c r="AD26" s="191">
        <f t="shared" si="4"/>
        <v>0.65272382838815923</v>
      </c>
      <c r="AE26" s="218"/>
    </row>
    <row r="27" spans="1:31" s="138" customFormat="1" ht="20.100000000000001" customHeight="1" x14ac:dyDescent="0.3">
      <c r="A27" s="134"/>
      <c r="B27" s="135">
        <v>214</v>
      </c>
      <c r="C27" s="51">
        <v>5</v>
      </c>
      <c r="D27" s="136" t="s">
        <v>37</v>
      </c>
      <c r="E27" s="188">
        <v>16793</v>
      </c>
      <c r="F27" s="188">
        <v>3712</v>
      </c>
      <c r="G27" s="188">
        <v>0</v>
      </c>
      <c r="H27" s="188">
        <v>46589</v>
      </c>
      <c r="I27" s="188">
        <v>46589</v>
      </c>
      <c r="J27" s="141"/>
      <c r="K27" s="189">
        <v>20387.32</v>
      </c>
      <c r="L27" s="190">
        <f t="shared" si="0"/>
        <v>437.59943334263454</v>
      </c>
      <c r="M27" s="141"/>
      <c r="N27" s="189">
        <v>6111.28</v>
      </c>
      <c r="O27" s="190">
        <f t="shared" si="1"/>
        <v>131.17431153276524</v>
      </c>
      <c r="P27" s="141"/>
      <c r="Q27" s="189">
        <v>14276.04</v>
      </c>
      <c r="R27" s="190">
        <f t="shared" si="2"/>
        <v>306.42512180986927</v>
      </c>
      <c r="S27" s="141">
        <v>1</v>
      </c>
      <c r="T27" s="137">
        <v>4.2005930017934047E-2</v>
      </c>
      <c r="U27" s="137">
        <v>0</v>
      </c>
      <c r="V27" s="137">
        <v>0.13736074930292838</v>
      </c>
      <c r="W27" s="137">
        <v>0.57877891374638379</v>
      </c>
      <c r="X27" s="137">
        <v>0.23243739445746228</v>
      </c>
      <c r="Y27" s="137">
        <v>9.4170124752915915E-3</v>
      </c>
      <c r="Z27" s="170">
        <f t="shared" si="3"/>
        <v>0.29975886972883142</v>
      </c>
      <c r="AA27" s="137">
        <v>0</v>
      </c>
      <c r="AB27" s="137">
        <v>0</v>
      </c>
      <c r="AC27" s="137">
        <v>1</v>
      </c>
      <c r="AD27" s="191">
        <f t="shared" si="4"/>
        <v>0.70024113027116863</v>
      </c>
      <c r="AE27" s="218"/>
    </row>
    <row r="28" spans="1:31" s="138" customFormat="1" ht="20.100000000000001" customHeight="1" x14ac:dyDescent="0.3">
      <c r="A28" s="134"/>
      <c r="B28" s="135">
        <v>958</v>
      </c>
      <c r="C28" s="51">
        <v>7</v>
      </c>
      <c r="D28" s="136" t="s">
        <v>38</v>
      </c>
      <c r="E28" s="188">
        <v>1949</v>
      </c>
      <c r="F28" s="188">
        <v>20</v>
      </c>
      <c r="G28" s="188">
        <v>0</v>
      </c>
      <c r="H28" s="188">
        <v>4109</v>
      </c>
      <c r="I28" s="188">
        <v>4109</v>
      </c>
      <c r="J28" s="141"/>
      <c r="K28" s="189">
        <v>1890.74</v>
      </c>
      <c r="L28" s="190">
        <f t="shared" si="0"/>
        <v>460.14602092966658</v>
      </c>
      <c r="M28" s="141"/>
      <c r="N28" s="189">
        <v>864.66</v>
      </c>
      <c r="O28" s="190">
        <f t="shared" si="1"/>
        <v>210.43076174251644</v>
      </c>
      <c r="P28" s="141"/>
      <c r="Q28" s="189">
        <v>1026.08</v>
      </c>
      <c r="R28" s="190">
        <f t="shared" si="2"/>
        <v>249.71525918715014</v>
      </c>
      <c r="S28" s="141">
        <v>2</v>
      </c>
      <c r="T28" s="137">
        <v>2.6183702264473897E-2</v>
      </c>
      <c r="U28" s="137">
        <v>0.10524367959660445</v>
      </c>
      <c r="V28" s="137">
        <v>7.7487104757939544E-3</v>
      </c>
      <c r="W28" s="137">
        <v>0.74016376379154813</v>
      </c>
      <c r="X28" s="137">
        <v>0.12066014387157958</v>
      </c>
      <c r="Y28" s="137">
        <v>0</v>
      </c>
      <c r="Z28" s="170">
        <f t="shared" si="3"/>
        <v>0.45731300972106159</v>
      </c>
      <c r="AA28" s="137">
        <v>0</v>
      </c>
      <c r="AB28" s="137">
        <v>1.1958131919538439E-2</v>
      </c>
      <c r="AC28" s="137">
        <v>0.98804186808046157</v>
      </c>
      <c r="AD28" s="191">
        <f t="shared" si="4"/>
        <v>0.54268699027893841</v>
      </c>
      <c r="AE28" s="218"/>
    </row>
    <row r="29" spans="1:31" s="138" customFormat="1" ht="20.100000000000001" customHeight="1" x14ac:dyDescent="0.3">
      <c r="A29" s="134"/>
      <c r="B29" s="135">
        <v>757</v>
      </c>
      <c r="C29" s="51">
        <v>7</v>
      </c>
      <c r="D29" s="136" t="s">
        <v>39</v>
      </c>
      <c r="E29" s="188">
        <v>3676</v>
      </c>
      <c r="F29" s="188">
        <v>24</v>
      </c>
      <c r="G29" s="188">
        <v>510</v>
      </c>
      <c r="H29" s="188">
        <v>7773</v>
      </c>
      <c r="I29" s="188">
        <v>7986</v>
      </c>
      <c r="J29" s="141"/>
      <c r="K29" s="189">
        <v>3664.63</v>
      </c>
      <c r="L29" s="190">
        <f t="shared" si="0"/>
        <v>458.88179313799151</v>
      </c>
      <c r="M29" s="141"/>
      <c r="N29" s="189">
        <v>1147.3800000000001</v>
      </c>
      <c r="O29" s="190">
        <f t="shared" si="1"/>
        <v>143.67392937640872</v>
      </c>
      <c r="P29" s="141"/>
      <c r="Q29" s="189">
        <v>2517.25</v>
      </c>
      <c r="R29" s="190">
        <f t="shared" si="2"/>
        <v>315.20786376158276</v>
      </c>
      <c r="S29" s="141"/>
      <c r="T29" s="137">
        <v>3.7328522372709998E-2</v>
      </c>
      <c r="U29" s="137">
        <v>3.4862033502414194E-2</v>
      </c>
      <c r="V29" s="137">
        <v>0.25960884798410289</v>
      </c>
      <c r="W29" s="137">
        <v>0.62767348219421626</v>
      </c>
      <c r="X29" s="137">
        <v>2.8639160522233257E-2</v>
      </c>
      <c r="Y29" s="137">
        <v>1.1887953424323239E-2</v>
      </c>
      <c r="Z29" s="170">
        <f t="shared" si="3"/>
        <v>0.31309572862744672</v>
      </c>
      <c r="AA29" s="137">
        <v>0</v>
      </c>
      <c r="AB29" s="137">
        <v>1.159996027410865E-3</v>
      </c>
      <c r="AC29" s="137">
        <v>0.9988400039725891</v>
      </c>
      <c r="AD29" s="191">
        <f t="shared" si="4"/>
        <v>0.68690427137255328</v>
      </c>
      <c r="AE29" s="218"/>
    </row>
    <row r="30" spans="1:31" s="138" customFormat="1" ht="20.100000000000001" customHeight="1" x14ac:dyDescent="0.3">
      <c r="A30" s="134"/>
      <c r="B30" s="135">
        <v>760</v>
      </c>
      <c r="C30" s="51">
        <v>4</v>
      </c>
      <c r="D30" s="136" t="s">
        <v>145</v>
      </c>
      <c r="E30" s="188">
        <v>22568</v>
      </c>
      <c r="F30" s="188">
        <v>1504</v>
      </c>
      <c r="G30" s="188">
        <v>26</v>
      </c>
      <c r="H30" s="188">
        <v>62850</v>
      </c>
      <c r="I30" s="188">
        <v>62861</v>
      </c>
      <c r="J30" s="141"/>
      <c r="K30" s="189">
        <v>20587.849999999999</v>
      </c>
      <c r="L30" s="190">
        <f t="shared" si="0"/>
        <v>327.51387983010136</v>
      </c>
      <c r="M30" s="141"/>
      <c r="N30" s="189">
        <v>11819.6</v>
      </c>
      <c r="O30" s="190">
        <f t="shared" si="1"/>
        <v>188.02755285471119</v>
      </c>
      <c r="P30" s="141"/>
      <c r="Q30" s="189">
        <v>8768.25</v>
      </c>
      <c r="R30" s="190">
        <f t="shared" si="2"/>
        <v>139.48632697539014</v>
      </c>
      <c r="S30" s="141"/>
      <c r="T30" s="137">
        <v>2.9298791837287216E-2</v>
      </c>
      <c r="U30" s="137">
        <v>0</v>
      </c>
      <c r="V30" s="137">
        <v>2.4444989678161697E-2</v>
      </c>
      <c r="W30" s="137">
        <v>0.48884480016244203</v>
      </c>
      <c r="X30" s="137">
        <v>0.45097803648177603</v>
      </c>
      <c r="Y30" s="137">
        <v>6.4333818403330065E-3</v>
      </c>
      <c r="Z30" s="170">
        <f t="shared" si="3"/>
        <v>0.57410560111910669</v>
      </c>
      <c r="AA30" s="137">
        <v>0</v>
      </c>
      <c r="AB30" s="137">
        <v>4.4877826248111083E-3</v>
      </c>
      <c r="AC30" s="137">
        <v>0.9955122173751888</v>
      </c>
      <c r="AD30" s="191">
        <f t="shared" si="4"/>
        <v>0.42589439888089337</v>
      </c>
      <c r="AE30" s="218"/>
    </row>
    <row r="31" spans="1:31" s="138" customFormat="1" ht="20.100000000000001" customHeight="1" x14ac:dyDescent="0.3">
      <c r="A31" s="134"/>
      <c r="B31" s="135">
        <v>6</v>
      </c>
      <c r="C31" s="51">
        <v>2</v>
      </c>
      <c r="D31" s="136" t="s">
        <v>40</v>
      </c>
      <c r="E31" s="188">
        <v>209911</v>
      </c>
      <c r="F31" s="188">
        <v>25064</v>
      </c>
      <c r="G31" s="188">
        <v>0</v>
      </c>
      <c r="H31" s="188">
        <v>674085</v>
      </c>
      <c r="I31" s="188">
        <v>674085</v>
      </c>
      <c r="J31" s="141"/>
      <c r="K31" s="189">
        <v>258355.52</v>
      </c>
      <c r="L31" s="190">
        <f t="shared" si="0"/>
        <v>383.26846020902411</v>
      </c>
      <c r="M31" s="141"/>
      <c r="N31" s="189">
        <v>164735.24</v>
      </c>
      <c r="O31" s="190">
        <f t="shared" si="1"/>
        <v>244.38348279519644</v>
      </c>
      <c r="P31" s="141"/>
      <c r="Q31" s="189">
        <v>93620.28</v>
      </c>
      <c r="R31" s="190">
        <f t="shared" si="2"/>
        <v>138.88497741382764</v>
      </c>
      <c r="S31" s="141"/>
      <c r="T31" s="137">
        <v>2.2546541954229102E-2</v>
      </c>
      <c r="U31" s="137">
        <v>4.3457611134084001E-2</v>
      </c>
      <c r="V31" s="137">
        <v>8.2625854674446095E-2</v>
      </c>
      <c r="W31" s="137">
        <v>0.51098659886008602</v>
      </c>
      <c r="X31" s="137">
        <v>0.33307979519136288</v>
      </c>
      <c r="Y31" s="137">
        <v>7.3035981857919423E-3</v>
      </c>
      <c r="Z31" s="170">
        <f t="shared" si="3"/>
        <v>0.63763003786410288</v>
      </c>
      <c r="AA31" s="137">
        <v>0.68484873149279202</v>
      </c>
      <c r="AB31" s="137">
        <v>0</v>
      </c>
      <c r="AC31" s="137">
        <v>0.31515126850720804</v>
      </c>
      <c r="AD31" s="191">
        <f t="shared" si="4"/>
        <v>0.36236996213589706</v>
      </c>
      <c r="AE31" s="218"/>
    </row>
    <row r="32" spans="1:31" s="138" customFormat="1" ht="20.100000000000001" customHeight="1" x14ac:dyDescent="0.3">
      <c r="A32" s="134"/>
      <c r="B32" s="135">
        <v>159</v>
      </c>
      <c r="C32" s="51">
        <v>9</v>
      </c>
      <c r="D32" s="136" t="s">
        <v>41</v>
      </c>
      <c r="E32" s="188">
        <v>6887</v>
      </c>
      <c r="F32" s="188">
        <v>196</v>
      </c>
      <c r="G32" s="188">
        <v>4192</v>
      </c>
      <c r="H32" s="188">
        <v>6280</v>
      </c>
      <c r="I32" s="188">
        <v>8027</v>
      </c>
      <c r="J32" s="141"/>
      <c r="K32" s="189">
        <v>3691.51</v>
      </c>
      <c r="L32" s="190">
        <f t="shared" si="0"/>
        <v>459.88663261492462</v>
      </c>
      <c r="M32" s="141"/>
      <c r="N32" s="189">
        <v>1511.42</v>
      </c>
      <c r="O32" s="190">
        <f t="shared" si="1"/>
        <v>188.29201445122712</v>
      </c>
      <c r="P32" s="141"/>
      <c r="Q32" s="189">
        <v>2180.09</v>
      </c>
      <c r="R32" s="190">
        <f t="shared" si="2"/>
        <v>271.59461816369753</v>
      </c>
      <c r="S32" s="141">
        <v>2</v>
      </c>
      <c r="T32" s="137">
        <v>2.2892379351867779E-2</v>
      </c>
      <c r="U32" s="137">
        <v>0</v>
      </c>
      <c r="V32" s="137">
        <v>0.11737306638790011</v>
      </c>
      <c r="W32" s="137">
        <v>0.82746688544547509</v>
      </c>
      <c r="X32" s="137">
        <v>0</v>
      </c>
      <c r="Y32" s="137">
        <v>3.2267668814756983E-2</v>
      </c>
      <c r="Z32" s="170">
        <f t="shared" si="3"/>
        <v>0.40943137090242204</v>
      </c>
      <c r="AA32" s="137">
        <v>0</v>
      </c>
      <c r="AB32" s="137">
        <v>4.7016407579503596E-3</v>
      </c>
      <c r="AC32" s="137">
        <v>0.99529835924204968</v>
      </c>
      <c r="AD32" s="191">
        <f t="shared" si="4"/>
        <v>0.59056862909757801</v>
      </c>
      <c r="AE32" s="218"/>
    </row>
    <row r="33" spans="1:31" s="138" customFormat="1" ht="20.100000000000001" customHeight="1" x14ac:dyDescent="0.3">
      <c r="A33" s="134"/>
      <c r="B33" s="135">
        <v>959</v>
      </c>
      <c r="C33" s="51">
        <v>6</v>
      </c>
      <c r="D33" s="136" t="s">
        <v>150</v>
      </c>
      <c r="E33" s="188">
        <v>2165</v>
      </c>
      <c r="F33" s="188">
        <v>52</v>
      </c>
      <c r="G33" s="188">
        <v>283</v>
      </c>
      <c r="H33" s="188">
        <v>5124</v>
      </c>
      <c r="I33" s="188">
        <v>5242</v>
      </c>
      <c r="J33" s="141"/>
      <c r="K33" s="189">
        <v>1867.39</v>
      </c>
      <c r="L33" s="190">
        <f t="shared" si="0"/>
        <v>356.23616940099197</v>
      </c>
      <c r="M33" s="141"/>
      <c r="N33" s="189">
        <v>438.08</v>
      </c>
      <c r="O33" s="190">
        <f t="shared" si="1"/>
        <v>83.571156047310183</v>
      </c>
      <c r="P33" s="141"/>
      <c r="Q33" s="189">
        <v>1429.31</v>
      </c>
      <c r="R33" s="190">
        <f t="shared" si="2"/>
        <v>272.66501335368179</v>
      </c>
      <c r="S33" s="141">
        <v>2</v>
      </c>
      <c r="T33" s="137">
        <v>6.4440284879474077E-2</v>
      </c>
      <c r="U33" s="137">
        <v>0</v>
      </c>
      <c r="V33" s="137">
        <v>0</v>
      </c>
      <c r="W33" s="137">
        <v>0.93555971512052605</v>
      </c>
      <c r="X33" s="137">
        <v>0</v>
      </c>
      <c r="Y33" s="137">
        <v>0</v>
      </c>
      <c r="Z33" s="170">
        <f t="shared" si="3"/>
        <v>0.23459480879730532</v>
      </c>
      <c r="AA33" s="137">
        <v>0</v>
      </c>
      <c r="AB33" s="137">
        <v>0</v>
      </c>
      <c r="AC33" s="137">
        <v>1</v>
      </c>
      <c r="AD33" s="191">
        <f t="shared" si="4"/>
        <v>0.76540519120269457</v>
      </c>
      <c r="AE33" s="218"/>
    </row>
    <row r="34" spans="1:31" s="138" customFormat="1" ht="20.100000000000001" customHeight="1" x14ac:dyDescent="0.3">
      <c r="A34" s="134"/>
      <c r="B34" s="135">
        <v>426</v>
      </c>
      <c r="C34" s="51">
        <v>6</v>
      </c>
      <c r="D34" s="136" t="s">
        <v>124</v>
      </c>
      <c r="E34" s="188">
        <v>4035</v>
      </c>
      <c r="F34" s="188">
        <v>1607</v>
      </c>
      <c r="G34" s="188">
        <v>180</v>
      </c>
      <c r="H34" s="188">
        <v>10498</v>
      </c>
      <c r="I34" s="188">
        <v>10573</v>
      </c>
      <c r="J34" s="141"/>
      <c r="K34" s="189">
        <v>3216.1</v>
      </c>
      <c r="L34" s="190">
        <f t="shared" si="0"/>
        <v>304.1804596614017</v>
      </c>
      <c r="M34" s="141"/>
      <c r="N34" s="189">
        <v>738.49</v>
      </c>
      <c r="O34" s="190">
        <f t="shared" si="1"/>
        <v>69.84677953277216</v>
      </c>
      <c r="P34" s="141"/>
      <c r="Q34" s="189">
        <v>2477.61</v>
      </c>
      <c r="R34" s="190">
        <f t="shared" si="2"/>
        <v>234.33368012862954</v>
      </c>
      <c r="S34" s="141"/>
      <c r="T34" s="137">
        <v>7.8321981340302507E-2</v>
      </c>
      <c r="U34" s="137">
        <v>0</v>
      </c>
      <c r="V34" s="137">
        <v>0.10832915814702974</v>
      </c>
      <c r="W34" s="137">
        <v>0.79571829002423866</v>
      </c>
      <c r="X34" s="137">
        <v>0</v>
      </c>
      <c r="Y34" s="137">
        <v>1.763057048842909E-2</v>
      </c>
      <c r="Z34" s="170">
        <f t="shared" si="3"/>
        <v>0.22962283511084855</v>
      </c>
      <c r="AA34" s="137">
        <v>0</v>
      </c>
      <c r="AB34" s="137">
        <v>0</v>
      </c>
      <c r="AC34" s="137">
        <v>1</v>
      </c>
      <c r="AD34" s="191">
        <f t="shared" si="4"/>
        <v>0.77037716488915153</v>
      </c>
      <c r="AE34" s="218"/>
    </row>
    <row r="35" spans="1:31" s="138" customFormat="1" ht="20.100000000000001" customHeight="1" x14ac:dyDescent="0.3">
      <c r="A35" s="134"/>
      <c r="B35" s="135">
        <v>623</v>
      </c>
      <c r="C35" s="51">
        <v>6</v>
      </c>
      <c r="D35" s="136" t="s">
        <v>42</v>
      </c>
      <c r="E35" s="188">
        <v>2312</v>
      </c>
      <c r="F35" s="188">
        <v>39</v>
      </c>
      <c r="G35" s="188">
        <v>0</v>
      </c>
      <c r="H35" s="188">
        <v>4996</v>
      </c>
      <c r="I35" s="188">
        <v>4996</v>
      </c>
      <c r="J35" s="141"/>
      <c r="K35" s="189">
        <v>2267.91</v>
      </c>
      <c r="L35" s="190">
        <f t="shared" si="0"/>
        <v>453.94515612489994</v>
      </c>
      <c r="M35" s="141"/>
      <c r="N35" s="189">
        <v>808.97</v>
      </c>
      <c r="O35" s="190">
        <f t="shared" si="1"/>
        <v>161.92353883106486</v>
      </c>
      <c r="P35" s="141"/>
      <c r="Q35" s="189">
        <v>1458.94</v>
      </c>
      <c r="R35" s="190">
        <f t="shared" si="2"/>
        <v>292.02161729383505</v>
      </c>
      <c r="S35" s="141">
        <v>2</v>
      </c>
      <c r="T35" s="137">
        <v>3.4030928217362817E-2</v>
      </c>
      <c r="U35" s="137">
        <v>0</v>
      </c>
      <c r="V35" s="137">
        <v>0.46928810709915081</v>
      </c>
      <c r="W35" s="137">
        <v>0.33922147916486395</v>
      </c>
      <c r="X35" s="137">
        <v>0.13554272717158858</v>
      </c>
      <c r="Y35" s="137">
        <v>2.1916758347033882E-2</v>
      </c>
      <c r="Z35" s="170">
        <f t="shared" si="3"/>
        <v>0.35670286739773627</v>
      </c>
      <c r="AA35" s="137">
        <v>0</v>
      </c>
      <c r="AB35" s="137">
        <v>0</v>
      </c>
      <c r="AC35" s="137">
        <v>1</v>
      </c>
      <c r="AD35" s="191">
        <f t="shared" si="4"/>
        <v>0.64329713260226384</v>
      </c>
      <c r="AE35" s="218"/>
    </row>
    <row r="36" spans="1:31" s="138" customFormat="1" ht="20.100000000000001" customHeight="1" x14ac:dyDescent="0.3">
      <c r="A36" s="134"/>
      <c r="B36" s="135">
        <v>18</v>
      </c>
      <c r="C36" s="51">
        <v>2</v>
      </c>
      <c r="D36" s="136" t="s">
        <v>43</v>
      </c>
      <c r="E36" s="188">
        <v>139488</v>
      </c>
      <c r="F36" s="188">
        <v>28699</v>
      </c>
      <c r="G36" s="188">
        <v>0</v>
      </c>
      <c r="H36" s="188">
        <v>398718</v>
      </c>
      <c r="I36" s="188">
        <v>398718</v>
      </c>
      <c r="J36" s="141"/>
      <c r="K36" s="189">
        <v>161711.57999999999</v>
      </c>
      <c r="L36" s="190">
        <f t="shared" si="0"/>
        <v>405.57883015063277</v>
      </c>
      <c r="M36" s="141"/>
      <c r="N36" s="189">
        <v>58671.26</v>
      </c>
      <c r="O36" s="190">
        <f t="shared" si="1"/>
        <v>147.14976499681478</v>
      </c>
      <c r="P36" s="141"/>
      <c r="Q36" s="189">
        <v>103040.32000000001</v>
      </c>
      <c r="R36" s="190">
        <f t="shared" si="2"/>
        <v>258.42906515381799</v>
      </c>
      <c r="S36" s="141"/>
      <c r="T36" s="137">
        <v>3.7444909142909148E-2</v>
      </c>
      <c r="U36" s="137">
        <v>0</v>
      </c>
      <c r="V36" s="137">
        <v>9.027077311787747E-2</v>
      </c>
      <c r="W36" s="137">
        <v>0.46242862348618385</v>
      </c>
      <c r="X36" s="137">
        <v>0.39919033612027421</v>
      </c>
      <c r="Y36" s="137">
        <v>1.0665358132755287E-2</v>
      </c>
      <c r="Z36" s="170">
        <f t="shared" si="3"/>
        <v>0.36281421528377872</v>
      </c>
      <c r="AA36" s="137">
        <v>0</v>
      </c>
      <c r="AB36" s="137">
        <v>1.8788761525585323E-4</v>
      </c>
      <c r="AC36" s="137">
        <v>0.9998121123847441</v>
      </c>
      <c r="AD36" s="191">
        <f t="shared" si="4"/>
        <v>0.63718578471622145</v>
      </c>
      <c r="AE36" s="218"/>
    </row>
    <row r="37" spans="1:31" s="138" customFormat="1" ht="20.100000000000001" customHeight="1" x14ac:dyDescent="0.3">
      <c r="A37" s="134"/>
      <c r="B37" s="135">
        <v>775</v>
      </c>
      <c r="C37" s="51">
        <v>8</v>
      </c>
      <c r="D37" s="136" t="s">
        <v>146</v>
      </c>
      <c r="E37" s="188">
        <v>2123</v>
      </c>
      <c r="F37" s="188">
        <v>2</v>
      </c>
      <c r="G37" s="188">
        <v>863</v>
      </c>
      <c r="H37" s="188">
        <v>2662</v>
      </c>
      <c r="I37" s="188">
        <v>4119</v>
      </c>
      <c r="J37" s="141"/>
      <c r="K37" s="189">
        <v>1269.94</v>
      </c>
      <c r="L37" s="190">
        <f t="shared" si="0"/>
        <v>308.31269725661571</v>
      </c>
      <c r="M37" s="141"/>
      <c r="N37" s="189">
        <v>186.17</v>
      </c>
      <c r="O37" s="190">
        <f t="shared" si="1"/>
        <v>45.197863559116293</v>
      </c>
      <c r="P37" s="141"/>
      <c r="Q37" s="189">
        <v>1083.77</v>
      </c>
      <c r="R37" s="190">
        <f t="shared" si="2"/>
        <v>263.11483369749942</v>
      </c>
      <c r="S37" s="141">
        <v>3</v>
      </c>
      <c r="T37" s="137">
        <v>0.11124241284847183</v>
      </c>
      <c r="U37" s="137">
        <v>0</v>
      </c>
      <c r="V37" s="137">
        <v>0</v>
      </c>
      <c r="W37" s="137">
        <v>0.88875758715152831</v>
      </c>
      <c r="X37" s="137">
        <v>0</v>
      </c>
      <c r="Y37" s="137">
        <v>0</v>
      </c>
      <c r="Z37" s="170">
        <f t="shared" si="3"/>
        <v>0.14659747704615964</v>
      </c>
      <c r="AA37" s="137">
        <v>0</v>
      </c>
      <c r="AB37" s="137">
        <v>0</v>
      </c>
      <c r="AC37" s="137">
        <v>1</v>
      </c>
      <c r="AD37" s="191">
        <f t="shared" si="4"/>
        <v>0.85340252295384034</v>
      </c>
      <c r="AE37" s="218"/>
    </row>
    <row r="38" spans="1:31" s="138" customFormat="1" ht="20.100000000000001" customHeight="1" x14ac:dyDescent="0.3">
      <c r="A38" s="134"/>
      <c r="B38" s="135">
        <v>277</v>
      </c>
      <c r="C38" s="51">
        <v>9</v>
      </c>
      <c r="D38" s="136" t="s">
        <v>138</v>
      </c>
      <c r="E38" s="188">
        <v>1373</v>
      </c>
      <c r="F38" s="188">
        <v>0</v>
      </c>
      <c r="G38" s="188">
        <v>507</v>
      </c>
      <c r="H38" s="188">
        <v>1601</v>
      </c>
      <c r="I38" s="188">
        <v>1812</v>
      </c>
      <c r="J38" s="141"/>
      <c r="K38" s="189">
        <v>680.19</v>
      </c>
      <c r="L38" s="190">
        <f t="shared" si="0"/>
        <v>375.38079470198676</v>
      </c>
      <c r="M38" s="141"/>
      <c r="N38" s="189">
        <v>183.67</v>
      </c>
      <c r="O38" s="190">
        <f t="shared" si="1"/>
        <v>101.36313465783664</v>
      </c>
      <c r="P38" s="141"/>
      <c r="Q38" s="189">
        <v>496.52</v>
      </c>
      <c r="R38" s="190">
        <f t="shared" si="2"/>
        <v>274.01766004415009</v>
      </c>
      <c r="S38" s="141">
        <v>3</v>
      </c>
      <c r="T38" s="137">
        <v>4.8020907061577835E-2</v>
      </c>
      <c r="U38" s="137">
        <v>0</v>
      </c>
      <c r="V38" s="137">
        <v>0.13611368214732947</v>
      </c>
      <c r="W38" s="137">
        <v>0.81586541079109276</v>
      </c>
      <c r="X38" s="137">
        <v>0</v>
      </c>
      <c r="Y38" s="137">
        <v>0</v>
      </c>
      <c r="Z38" s="170">
        <f t="shared" si="3"/>
        <v>0.27002749231832279</v>
      </c>
      <c r="AA38" s="137">
        <v>0</v>
      </c>
      <c r="AB38" s="137">
        <v>0</v>
      </c>
      <c r="AC38" s="137">
        <v>1</v>
      </c>
      <c r="AD38" s="191">
        <f t="shared" si="4"/>
        <v>0.7299725076816771</v>
      </c>
      <c r="AE38" s="218"/>
    </row>
    <row r="39" spans="1:31" s="138" customFormat="1" ht="20.100000000000001" customHeight="1" x14ac:dyDescent="0.3">
      <c r="A39" s="134"/>
      <c r="B39" s="135">
        <v>212</v>
      </c>
      <c r="C39" s="51">
        <v>7</v>
      </c>
      <c r="D39" s="136" t="s">
        <v>44</v>
      </c>
      <c r="E39" s="188">
        <v>5374</v>
      </c>
      <c r="F39" s="188">
        <v>0</v>
      </c>
      <c r="G39" s="188">
        <v>0</v>
      </c>
      <c r="H39" s="188">
        <v>10404</v>
      </c>
      <c r="I39" s="188">
        <v>10404</v>
      </c>
      <c r="J39" s="141"/>
      <c r="K39" s="189">
        <v>2139.92</v>
      </c>
      <c r="L39" s="190">
        <f t="shared" ref="L39:L70" si="5">K39*1000/I39</f>
        <v>205.68242983467897</v>
      </c>
      <c r="M39" s="141"/>
      <c r="N39" s="189">
        <v>788.39</v>
      </c>
      <c r="O39" s="190">
        <f t="shared" ref="O39:O70" si="6">N39*1000/I39</f>
        <v>75.777585544021534</v>
      </c>
      <c r="P39" s="141"/>
      <c r="Q39" s="189">
        <v>1351.53</v>
      </c>
      <c r="R39" s="190">
        <f t="shared" ref="R39:R70" si="7">Q39*1000/I39</f>
        <v>129.90484429065745</v>
      </c>
      <c r="S39" s="141"/>
      <c r="T39" s="137">
        <v>7.2717817323913289E-2</v>
      </c>
      <c r="U39" s="137">
        <v>0</v>
      </c>
      <c r="V39" s="137">
        <v>0.25533048364388183</v>
      </c>
      <c r="W39" s="137">
        <v>0.67195169903220486</v>
      </c>
      <c r="X39" s="137">
        <v>0</v>
      </c>
      <c r="Y39" s="137">
        <v>0</v>
      </c>
      <c r="Z39" s="170">
        <f t="shared" ref="Z39:Z70" si="8">N39/K39</f>
        <v>0.36842031477812254</v>
      </c>
      <c r="AA39" s="137">
        <v>0</v>
      </c>
      <c r="AB39" s="137">
        <v>9.1081958965024828E-3</v>
      </c>
      <c r="AC39" s="137">
        <v>0.99089180410349753</v>
      </c>
      <c r="AD39" s="191">
        <f t="shared" ref="AD39:AD70" si="9">Q39/K39</f>
        <v>0.63157968522187746</v>
      </c>
      <c r="AE39" s="218"/>
    </row>
    <row r="40" spans="1:31" s="138" customFormat="1" ht="20.100000000000001" customHeight="1" x14ac:dyDescent="0.3">
      <c r="A40" s="134"/>
      <c r="B40" s="135">
        <v>527</v>
      </c>
      <c r="C40" s="51">
        <v>9</v>
      </c>
      <c r="D40" s="136" t="s">
        <v>125</v>
      </c>
      <c r="E40" s="188">
        <v>2170</v>
      </c>
      <c r="F40" s="188">
        <v>0</v>
      </c>
      <c r="G40" s="188">
        <v>0</v>
      </c>
      <c r="H40" s="188">
        <v>2518</v>
      </c>
      <c r="I40" s="188">
        <v>2518</v>
      </c>
      <c r="J40" s="141"/>
      <c r="K40" s="189">
        <v>1394.4991150848684</v>
      </c>
      <c r="L40" s="190">
        <f t="shared" si="5"/>
        <v>553.81219820685794</v>
      </c>
      <c r="M40" s="141"/>
      <c r="N40" s="189">
        <v>735.13524782213835</v>
      </c>
      <c r="O40" s="190">
        <f t="shared" si="6"/>
        <v>291.95204440910976</v>
      </c>
      <c r="P40" s="141">
        <v>5</v>
      </c>
      <c r="Q40" s="189">
        <v>659.36386726273031</v>
      </c>
      <c r="R40" s="190">
        <f t="shared" si="7"/>
        <v>261.8601537977483</v>
      </c>
      <c r="S40" s="141"/>
      <c r="T40" s="137">
        <v>1.8867276519647667E-2</v>
      </c>
      <c r="U40" s="137">
        <v>0</v>
      </c>
      <c r="V40" s="137">
        <v>1.1290439445787719E-2</v>
      </c>
      <c r="W40" s="137">
        <v>0.70668628873267192</v>
      </c>
      <c r="X40" s="137">
        <v>0.2631559953018926</v>
      </c>
      <c r="Y40" s="137">
        <v>0</v>
      </c>
      <c r="Z40" s="170">
        <f t="shared" si="8"/>
        <v>0.5271679557698381</v>
      </c>
      <c r="AA40" s="137">
        <v>0</v>
      </c>
      <c r="AB40" s="137">
        <v>0</v>
      </c>
      <c r="AC40" s="137">
        <v>1</v>
      </c>
      <c r="AD40" s="191">
        <f t="shared" si="9"/>
        <v>0.47283204423016201</v>
      </c>
      <c r="AE40" s="218"/>
    </row>
    <row r="41" spans="1:31" s="138" customFormat="1" ht="20.100000000000001" customHeight="1" x14ac:dyDescent="0.3">
      <c r="A41" s="134"/>
      <c r="B41" s="135">
        <v>389</v>
      </c>
      <c r="C41" s="51">
        <v>7</v>
      </c>
      <c r="D41" s="136" t="s">
        <v>45</v>
      </c>
      <c r="E41" s="188">
        <v>7335</v>
      </c>
      <c r="F41" s="188">
        <v>0</v>
      </c>
      <c r="G41" s="188">
        <v>0</v>
      </c>
      <c r="H41" s="188">
        <v>15982</v>
      </c>
      <c r="I41" s="188">
        <v>15982</v>
      </c>
      <c r="J41" s="141"/>
      <c r="K41" s="189">
        <v>4523.9799999999996</v>
      </c>
      <c r="L41" s="190">
        <f t="shared" si="5"/>
        <v>283.06720060067573</v>
      </c>
      <c r="M41" s="141"/>
      <c r="N41" s="189">
        <v>1646.27</v>
      </c>
      <c r="O41" s="190">
        <f t="shared" si="6"/>
        <v>103.00775872856964</v>
      </c>
      <c r="P41" s="141"/>
      <c r="Q41" s="189">
        <v>2877.71</v>
      </c>
      <c r="R41" s="190">
        <f t="shared" si="7"/>
        <v>180.05944187210611</v>
      </c>
      <c r="S41" s="141"/>
      <c r="T41" s="137">
        <v>5.3490618185352341E-2</v>
      </c>
      <c r="U41" s="137">
        <v>0</v>
      </c>
      <c r="V41" s="137">
        <v>5.70623287796048E-2</v>
      </c>
      <c r="W41" s="137">
        <v>0.62978733743553605</v>
      </c>
      <c r="X41" s="137">
        <v>0.25867567288476373</v>
      </c>
      <c r="Y41" s="137">
        <v>9.8404271474302526E-4</v>
      </c>
      <c r="Z41" s="170">
        <f t="shared" si="8"/>
        <v>0.36389860255792467</v>
      </c>
      <c r="AA41" s="137">
        <v>0</v>
      </c>
      <c r="AB41" s="137">
        <v>1.3486418019883867E-2</v>
      </c>
      <c r="AC41" s="137">
        <v>0.98651358198011618</v>
      </c>
      <c r="AD41" s="191">
        <f t="shared" si="9"/>
        <v>0.63610139744207539</v>
      </c>
      <c r="AE41" s="218"/>
    </row>
    <row r="42" spans="1:31" s="138" customFormat="1" ht="20.100000000000001" customHeight="1" x14ac:dyDescent="0.3">
      <c r="A42" s="134"/>
      <c r="B42" s="135">
        <v>183</v>
      </c>
      <c r="C42" s="51">
        <v>4</v>
      </c>
      <c r="D42" s="136" t="s">
        <v>46</v>
      </c>
      <c r="E42" s="188">
        <v>61974</v>
      </c>
      <c r="F42" s="188">
        <v>14752</v>
      </c>
      <c r="G42" s="188">
        <v>1200</v>
      </c>
      <c r="H42" s="188">
        <v>161531</v>
      </c>
      <c r="I42" s="188">
        <v>162031</v>
      </c>
      <c r="J42" s="141"/>
      <c r="K42" s="189">
        <v>70621.100000000006</v>
      </c>
      <c r="L42" s="190">
        <f t="shared" si="5"/>
        <v>435.84931278582491</v>
      </c>
      <c r="M42" s="141"/>
      <c r="N42" s="189">
        <v>31496.55</v>
      </c>
      <c r="O42" s="190">
        <f t="shared" si="6"/>
        <v>194.3859508365683</v>
      </c>
      <c r="P42" s="141"/>
      <c r="Q42" s="189">
        <v>39124.550000000003</v>
      </c>
      <c r="R42" s="190">
        <f t="shared" si="7"/>
        <v>241.46336194925664</v>
      </c>
      <c r="S42" s="141"/>
      <c r="T42" s="137">
        <v>2.825833305552513E-2</v>
      </c>
      <c r="U42" s="137">
        <v>2.666323771968676E-3</v>
      </c>
      <c r="V42" s="137">
        <v>7.5433976102144515E-2</v>
      </c>
      <c r="W42" s="137">
        <v>0.57205249463830166</v>
      </c>
      <c r="X42" s="137">
        <v>0.31211069148843285</v>
      </c>
      <c r="Y42" s="137">
        <v>9.4781809436271583E-3</v>
      </c>
      <c r="Z42" s="170">
        <f t="shared" si="8"/>
        <v>0.44599347786992832</v>
      </c>
      <c r="AA42" s="137">
        <v>0</v>
      </c>
      <c r="AB42" s="137">
        <v>1.3329226789828891E-3</v>
      </c>
      <c r="AC42" s="137">
        <v>0.99866707732101712</v>
      </c>
      <c r="AD42" s="191">
        <f t="shared" si="9"/>
        <v>0.55400652213007162</v>
      </c>
      <c r="AE42" s="218"/>
    </row>
    <row r="43" spans="1:31" s="167" customFormat="1" ht="20.100000000000001" customHeight="1" x14ac:dyDescent="0.3">
      <c r="A43" s="134"/>
      <c r="B43" s="135">
        <v>555</v>
      </c>
      <c r="C43" s="51">
        <v>7</v>
      </c>
      <c r="D43" s="136" t="s">
        <v>47</v>
      </c>
      <c r="E43" s="188">
        <v>5299</v>
      </c>
      <c r="F43" s="188">
        <v>71</v>
      </c>
      <c r="G43" s="188">
        <v>1395</v>
      </c>
      <c r="H43" s="188">
        <v>9804</v>
      </c>
      <c r="I43" s="188">
        <v>10385</v>
      </c>
      <c r="J43" s="141"/>
      <c r="K43" s="189">
        <v>3639.7412438861888</v>
      </c>
      <c r="L43" s="190">
        <f t="shared" si="5"/>
        <v>350.48062049939233</v>
      </c>
      <c r="M43" s="141"/>
      <c r="N43" s="189">
        <v>1357.4329951089512</v>
      </c>
      <c r="O43" s="190">
        <f t="shared" si="6"/>
        <v>130.71092875387109</v>
      </c>
      <c r="P43" s="141">
        <v>6</v>
      </c>
      <c r="Q43" s="189">
        <v>2282.3082487772376</v>
      </c>
      <c r="R43" s="190">
        <f t="shared" si="7"/>
        <v>219.76969174552121</v>
      </c>
      <c r="S43" s="141"/>
      <c r="T43" s="137">
        <v>3.9795702767387212E-2</v>
      </c>
      <c r="U43" s="137">
        <v>0</v>
      </c>
      <c r="V43" s="137">
        <v>0.20826073995446806</v>
      </c>
      <c r="W43" s="137">
        <v>0.74230035570048647</v>
      </c>
      <c r="X43" s="137">
        <v>9.3927288094073844E-3</v>
      </c>
      <c r="Y43" s="137">
        <v>2.504727682508636E-4</v>
      </c>
      <c r="Z43" s="170">
        <f t="shared" si="8"/>
        <v>0.37294766417505165</v>
      </c>
      <c r="AA43" s="137">
        <v>0</v>
      </c>
      <c r="AB43" s="137">
        <v>1.9191097444206386E-3</v>
      </c>
      <c r="AC43" s="137">
        <v>0.99808089025557933</v>
      </c>
      <c r="AD43" s="191">
        <f t="shared" si="9"/>
        <v>0.62705233582494835</v>
      </c>
      <c r="AE43" s="218"/>
    </row>
    <row r="44" spans="1:31" s="138" customFormat="1" ht="20.100000000000001" customHeight="1" x14ac:dyDescent="0.3">
      <c r="A44" s="134"/>
      <c r="B44" s="135">
        <v>36</v>
      </c>
      <c r="C44" s="51">
        <v>3</v>
      </c>
      <c r="D44" s="136" t="s">
        <v>48</v>
      </c>
      <c r="E44" s="188">
        <v>30403</v>
      </c>
      <c r="F44" s="188">
        <v>26409</v>
      </c>
      <c r="G44" s="188">
        <v>0</v>
      </c>
      <c r="H44" s="188">
        <v>131000</v>
      </c>
      <c r="I44" s="188">
        <v>131000</v>
      </c>
      <c r="J44" s="141"/>
      <c r="K44" s="189">
        <v>56716.87</v>
      </c>
      <c r="L44" s="190">
        <f t="shared" si="5"/>
        <v>432.95320610687025</v>
      </c>
      <c r="M44" s="141"/>
      <c r="N44" s="189">
        <v>32732.699999999997</v>
      </c>
      <c r="O44" s="190">
        <f t="shared" si="6"/>
        <v>249.86793893129769</v>
      </c>
      <c r="P44" s="141"/>
      <c r="Q44" s="189">
        <v>23984.170000000002</v>
      </c>
      <c r="R44" s="190">
        <f t="shared" si="7"/>
        <v>183.08526717557254</v>
      </c>
      <c r="S44" s="141"/>
      <c r="T44" s="137">
        <v>2.2051648657153245E-2</v>
      </c>
      <c r="U44" s="137">
        <v>0</v>
      </c>
      <c r="V44" s="137">
        <v>7.9961323080589147E-2</v>
      </c>
      <c r="W44" s="137">
        <v>0.35035912100132288</v>
      </c>
      <c r="X44" s="137">
        <v>0.53998722989548675</v>
      </c>
      <c r="Y44" s="137">
        <v>7.640677365448008E-3</v>
      </c>
      <c r="Z44" s="170">
        <f t="shared" si="8"/>
        <v>0.5771245839200928</v>
      </c>
      <c r="AA44" s="137">
        <v>0</v>
      </c>
      <c r="AB44" s="137">
        <v>0</v>
      </c>
      <c r="AC44" s="137">
        <v>1</v>
      </c>
      <c r="AD44" s="191">
        <f t="shared" si="9"/>
        <v>0.42287541607990708</v>
      </c>
      <c r="AE44" s="218"/>
    </row>
    <row r="45" spans="1:31" s="138" customFormat="1" ht="20.100000000000001" customHeight="1" x14ac:dyDescent="0.3">
      <c r="A45" s="134"/>
      <c r="B45" s="135">
        <v>786</v>
      </c>
      <c r="C45" s="51">
        <v>7</v>
      </c>
      <c r="D45" s="136" t="s">
        <v>147</v>
      </c>
      <c r="E45" s="188">
        <v>18935</v>
      </c>
      <c r="F45" s="188">
        <v>1332</v>
      </c>
      <c r="G45" s="188">
        <v>2088</v>
      </c>
      <c r="H45" s="188">
        <v>45608</v>
      </c>
      <c r="I45" s="188">
        <v>46478</v>
      </c>
      <c r="J45" s="141"/>
      <c r="K45" s="189">
        <v>19190.09</v>
      </c>
      <c r="L45" s="190">
        <f t="shared" si="5"/>
        <v>412.88545118120402</v>
      </c>
      <c r="M45" s="141"/>
      <c r="N45" s="189">
        <v>5845.35</v>
      </c>
      <c r="O45" s="190">
        <f t="shared" si="6"/>
        <v>125.76595378458626</v>
      </c>
      <c r="P45" s="141"/>
      <c r="Q45" s="189">
        <v>13344.74</v>
      </c>
      <c r="R45" s="190">
        <f t="shared" si="7"/>
        <v>287.11949739661776</v>
      </c>
      <c r="S45" s="141"/>
      <c r="T45" s="137">
        <v>4.2991437638464761E-2</v>
      </c>
      <c r="U45" s="137">
        <v>0</v>
      </c>
      <c r="V45" s="137">
        <v>0.1354649422190288</v>
      </c>
      <c r="W45" s="137">
        <v>0.68629423387821087</v>
      </c>
      <c r="X45" s="137">
        <v>0.12496942013737415</v>
      </c>
      <c r="Y45" s="137">
        <v>1.0279966126921398E-2</v>
      </c>
      <c r="Z45" s="170">
        <f t="shared" si="8"/>
        <v>0.30460253182762564</v>
      </c>
      <c r="AA45" s="137">
        <v>0</v>
      </c>
      <c r="AB45" s="137">
        <v>1.6935511669766514E-4</v>
      </c>
      <c r="AC45" s="137">
        <v>0.99983064488330231</v>
      </c>
      <c r="AD45" s="191">
        <f t="shared" si="9"/>
        <v>0.69539746817237436</v>
      </c>
      <c r="AE45" s="218"/>
    </row>
    <row r="46" spans="1:31" s="138" customFormat="1" ht="20.100000000000001" customHeight="1" x14ac:dyDescent="0.3">
      <c r="A46" s="134"/>
      <c r="B46" s="135">
        <v>1</v>
      </c>
      <c r="C46" s="51">
        <v>1</v>
      </c>
      <c r="D46" s="136" t="s">
        <v>49</v>
      </c>
      <c r="E46" s="188">
        <v>172641</v>
      </c>
      <c r="F46" s="188">
        <v>44418</v>
      </c>
      <c r="G46" s="188">
        <v>0</v>
      </c>
      <c r="H46" s="188">
        <v>575186</v>
      </c>
      <c r="I46" s="188">
        <v>575186</v>
      </c>
      <c r="J46" s="141"/>
      <c r="K46" s="189">
        <v>209193.55</v>
      </c>
      <c r="L46" s="217">
        <f t="shared" si="5"/>
        <v>363.69722142054917</v>
      </c>
      <c r="M46" s="141"/>
      <c r="N46" s="189">
        <v>115961.89</v>
      </c>
      <c r="O46" s="190">
        <f t="shared" si="6"/>
        <v>201.60763648628443</v>
      </c>
      <c r="P46" s="141"/>
      <c r="Q46" s="189">
        <v>93231.66</v>
      </c>
      <c r="R46" s="190">
        <f t="shared" si="7"/>
        <v>162.08958493426474</v>
      </c>
      <c r="S46" s="141">
        <v>1</v>
      </c>
      <c r="T46" s="137">
        <v>2.7330272040236667E-2</v>
      </c>
      <c r="U46" s="137">
        <v>1.4616871111707474E-4</v>
      </c>
      <c r="V46" s="137">
        <v>9.142839945088857E-2</v>
      </c>
      <c r="W46" s="137">
        <v>0.37243132204899382</v>
      </c>
      <c r="X46" s="137">
        <v>0.50280501637218922</v>
      </c>
      <c r="Y46" s="137">
        <v>5.8588213765746657E-3</v>
      </c>
      <c r="Z46" s="170">
        <f t="shared" si="8"/>
        <v>0.55432822857110076</v>
      </c>
      <c r="AA46" s="137">
        <v>0</v>
      </c>
      <c r="AB46" s="137">
        <v>1.5909831488573733E-3</v>
      </c>
      <c r="AC46" s="137">
        <v>0.99840901685114258</v>
      </c>
      <c r="AD46" s="191">
        <f t="shared" si="9"/>
        <v>0.44567177142889924</v>
      </c>
      <c r="AE46" s="218"/>
    </row>
    <row r="47" spans="1:31" s="138" customFormat="1" ht="20.100000000000001" customHeight="1" x14ac:dyDescent="0.3">
      <c r="A47" s="134"/>
      <c r="B47" s="135">
        <v>172</v>
      </c>
      <c r="C47" s="51">
        <v>1</v>
      </c>
      <c r="D47" s="136" t="s">
        <v>50</v>
      </c>
      <c r="E47" s="188">
        <v>177311</v>
      </c>
      <c r="F47" s="188">
        <v>51041</v>
      </c>
      <c r="G47" s="188">
        <v>0</v>
      </c>
      <c r="H47" s="188">
        <v>575419</v>
      </c>
      <c r="I47" s="188">
        <v>575419</v>
      </c>
      <c r="J47" s="141"/>
      <c r="K47" s="189">
        <v>226428.44</v>
      </c>
      <c r="L47" s="190">
        <f t="shared" si="5"/>
        <v>393.50184821842868</v>
      </c>
      <c r="M47" s="141"/>
      <c r="N47" s="189">
        <v>81278.62</v>
      </c>
      <c r="O47" s="190">
        <f t="shared" si="6"/>
        <v>141.25119260921173</v>
      </c>
      <c r="P47" s="141"/>
      <c r="Q47" s="189">
        <v>145149.82</v>
      </c>
      <c r="R47" s="190">
        <f t="shared" si="7"/>
        <v>252.25065560921695</v>
      </c>
      <c r="S47" s="141">
        <v>1</v>
      </c>
      <c r="T47" s="137">
        <v>3.9008536316192381E-2</v>
      </c>
      <c r="U47" s="137">
        <v>1.0359427854459145E-3</v>
      </c>
      <c r="V47" s="137">
        <v>9.0306282267095583E-2</v>
      </c>
      <c r="W47" s="137">
        <v>0.52323673802532578</v>
      </c>
      <c r="X47" s="137">
        <v>0.33729755746345108</v>
      </c>
      <c r="Y47" s="137">
        <v>9.1149431424893783E-3</v>
      </c>
      <c r="Z47" s="170">
        <f t="shared" si="8"/>
        <v>0.35895941340230936</v>
      </c>
      <c r="AA47" s="137">
        <v>0</v>
      </c>
      <c r="AB47" s="137">
        <v>2.0545667917466243E-3</v>
      </c>
      <c r="AC47" s="137">
        <v>0.99794543320825335</v>
      </c>
      <c r="AD47" s="191">
        <f t="shared" si="9"/>
        <v>0.6410405865976907</v>
      </c>
      <c r="AE47" s="218"/>
    </row>
    <row r="48" spans="1:31" s="138" customFormat="1" ht="20.100000000000001" customHeight="1" x14ac:dyDescent="0.3">
      <c r="A48" s="134"/>
      <c r="B48" s="135">
        <v>550</v>
      </c>
      <c r="C48" s="51">
        <v>7</v>
      </c>
      <c r="D48" s="136" t="s">
        <v>140</v>
      </c>
      <c r="E48" s="188">
        <v>3684</v>
      </c>
      <c r="F48" s="188">
        <v>0</v>
      </c>
      <c r="G48" s="188">
        <v>1864</v>
      </c>
      <c r="H48" s="188">
        <v>4078</v>
      </c>
      <c r="I48" s="188">
        <v>4855</v>
      </c>
      <c r="J48" s="141"/>
      <c r="K48" s="189">
        <v>1675.85</v>
      </c>
      <c r="L48" s="190">
        <f t="shared" si="5"/>
        <v>345.18022657054581</v>
      </c>
      <c r="M48" s="141"/>
      <c r="N48" s="189">
        <v>442.38</v>
      </c>
      <c r="O48" s="190">
        <f t="shared" si="6"/>
        <v>91.118434603501541</v>
      </c>
      <c r="P48" s="141"/>
      <c r="Q48" s="189">
        <v>1233.4699999999998</v>
      </c>
      <c r="R48" s="190">
        <f t="shared" si="7"/>
        <v>254.06179196704423</v>
      </c>
      <c r="S48" s="141">
        <v>2</v>
      </c>
      <c r="T48" s="137">
        <v>5.0793435507934352E-2</v>
      </c>
      <c r="U48" s="137">
        <v>0</v>
      </c>
      <c r="V48" s="137">
        <v>0</v>
      </c>
      <c r="W48" s="137">
        <v>0.8991138839911389</v>
      </c>
      <c r="X48" s="137">
        <v>0</v>
      </c>
      <c r="Y48" s="137">
        <v>5.0092680500926808E-2</v>
      </c>
      <c r="Z48" s="170">
        <f t="shared" si="8"/>
        <v>0.263973505982039</v>
      </c>
      <c r="AA48" s="137">
        <v>0</v>
      </c>
      <c r="AB48" s="137">
        <v>6.3641596471742329E-3</v>
      </c>
      <c r="AC48" s="137">
        <v>0.99363584035282582</v>
      </c>
      <c r="AD48" s="191">
        <f t="shared" si="9"/>
        <v>0.73602649401796094</v>
      </c>
      <c r="AE48" s="218"/>
    </row>
    <row r="49" spans="1:31" s="138" customFormat="1" ht="20.100000000000001" customHeight="1" x14ac:dyDescent="0.3">
      <c r="A49" s="134"/>
      <c r="B49" s="135">
        <v>249</v>
      </c>
      <c r="C49" s="51">
        <v>7</v>
      </c>
      <c r="D49" s="136" t="s">
        <v>51</v>
      </c>
      <c r="E49" s="188">
        <v>9987</v>
      </c>
      <c r="F49" s="188">
        <v>1051</v>
      </c>
      <c r="G49" s="188">
        <v>153</v>
      </c>
      <c r="H49" s="188">
        <v>22487</v>
      </c>
      <c r="I49" s="188">
        <v>22551</v>
      </c>
      <c r="J49" s="141"/>
      <c r="K49" s="189">
        <v>9332.09</v>
      </c>
      <c r="L49" s="190">
        <f t="shared" si="5"/>
        <v>413.82156001951131</v>
      </c>
      <c r="M49" s="141"/>
      <c r="N49" s="189">
        <v>1723.68</v>
      </c>
      <c r="O49" s="190">
        <f t="shared" si="6"/>
        <v>76.43474790474923</v>
      </c>
      <c r="P49" s="141"/>
      <c r="Q49" s="189">
        <v>7608.41</v>
      </c>
      <c r="R49" s="190">
        <f t="shared" si="7"/>
        <v>337.38681211476211</v>
      </c>
      <c r="S49" s="141">
        <v>2</v>
      </c>
      <c r="T49" s="137">
        <v>7.1881091617933726E-2</v>
      </c>
      <c r="U49" s="137">
        <v>0</v>
      </c>
      <c r="V49" s="137">
        <v>7.251926111575234E-2</v>
      </c>
      <c r="W49" s="137">
        <v>0.8100111389585074</v>
      </c>
      <c r="X49" s="137">
        <v>0</v>
      </c>
      <c r="Y49" s="137">
        <v>4.5588508307806551E-2</v>
      </c>
      <c r="Z49" s="170">
        <f t="shared" si="8"/>
        <v>0.18470460529206212</v>
      </c>
      <c r="AA49" s="137">
        <v>0</v>
      </c>
      <c r="AB49" s="137">
        <v>2.4183765070494363E-4</v>
      </c>
      <c r="AC49" s="137">
        <v>0.99975816234929504</v>
      </c>
      <c r="AD49" s="191">
        <f t="shared" si="9"/>
        <v>0.81529539470793788</v>
      </c>
      <c r="AE49" s="218"/>
    </row>
    <row r="50" spans="1:31" s="138" customFormat="1" ht="20.100000000000001" customHeight="1" x14ac:dyDescent="0.3">
      <c r="A50" s="134"/>
      <c r="B50" s="135">
        <v>369</v>
      </c>
      <c r="C50" s="51">
        <v>9</v>
      </c>
      <c r="D50" s="136" t="s">
        <v>52</v>
      </c>
      <c r="E50" s="188">
        <v>4417</v>
      </c>
      <c r="F50" s="188">
        <v>68</v>
      </c>
      <c r="G50" s="188">
        <v>2874</v>
      </c>
      <c r="H50" s="188">
        <v>3343</v>
      </c>
      <c r="I50" s="188">
        <v>4541</v>
      </c>
      <c r="J50" s="141"/>
      <c r="K50" s="189">
        <v>2746.2860593126125</v>
      </c>
      <c r="L50" s="190">
        <f t="shared" si="5"/>
        <v>604.77561314966135</v>
      </c>
      <c r="M50" s="141"/>
      <c r="N50" s="189">
        <v>311.34484745009001</v>
      </c>
      <c r="O50" s="190">
        <f t="shared" si="6"/>
        <v>68.563058236091166</v>
      </c>
      <c r="P50" s="141">
        <v>6</v>
      </c>
      <c r="Q50" s="189">
        <v>2434.9412118625228</v>
      </c>
      <c r="R50" s="190">
        <f t="shared" si="7"/>
        <v>536.21255491357033</v>
      </c>
      <c r="S50" s="141">
        <v>2</v>
      </c>
      <c r="T50" s="137">
        <v>5.9162694198601797E-2</v>
      </c>
      <c r="U50" s="137">
        <v>0</v>
      </c>
      <c r="V50" s="137">
        <v>0.45171776938606706</v>
      </c>
      <c r="W50" s="137">
        <v>0.37847052364975942</v>
      </c>
      <c r="X50" s="137">
        <v>2.3221839253848586E-2</v>
      </c>
      <c r="Y50" s="137">
        <v>8.7427173511723161E-2</v>
      </c>
      <c r="Z50" s="170">
        <f t="shared" si="8"/>
        <v>0.11336941626831792</v>
      </c>
      <c r="AA50" s="137">
        <v>0</v>
      </c>
      <c r="AB50" s="137">
        <v>3.7249359269180145E-3</v>
      </c>
      <c r="AC50" s="137">
        <v>0.99627506407308197</v>
      </c>
      <c r="AD50" s="191">
        <f t="shared" si="9"/>
        <v>0.88663058373168224</v>
      </c>
      <c r="AE50" s="218"/>
    </row>
    <row r="51" spans="1:31" s="138" customFormat="1" ht="20.100000000000001" customHeight="1" x14ac:dyDescent="0.3">
      <c r="A51" s="134"/>
      <c r="B51" s="135">
        <v>797</v>
      </c>
      <c r="C51" s="51">
        <v>8</v>
      </c>
      <c r="D51" s="136" t="s">
        <v>128</v>
      </c>
      <c r="E51" s="188">
        <v>445</v>
      </c>
      <c r="F51" s="188">
        <v>0</v>
      </c>
      <c r="G51" s="188">
        <v>221</v>
      </c>
      <c r="H51" s="188">
        <v>478</v>
      </c>
      <c r="I51" s="188">
        <v>570</v>
      </c>
      <c r="J51" s="141"/>
      <c r="K51" s="189">
        <v>204.76864842589421</v>
      </c>
      <c r="L51" s="190">
        <f t="shared" si="5"/>
        <v>359.24324285244597</v>
      </c>
      <c r="M51" s="141"/>
      <c r="N51" s="189">
        <v>51.702918740715376</v>
      </c>
      <c r="O51" s="190">
        <f t="shared" si="6"/>
        <v>90.706874983711174</v>
      </c>
      <c r="P51" s="141">
        <v>6</v>
      </c>
      <c r="Q51" s="189">
        <v>153.06572968517884</v>
      </c>
      <c r="R51" s="190">
        <f t="shared" si="7"/>
        <v>268.53636786873483</v>
      </c>
      <c r="S51" s="141">
        <v>3</v>
      </c>
      <c r="T51" s="137">
        <v>5.0867534445959803E-2</v>
      </c>
      <c r="U51" s="137">
        <v>0</v>
      </c>
      <c r="V51" s="137">
        <v>0</v>
      </c>
      <c r="W51" s="137">
        <v>0.94913246555404029</v>
      </c>
      <c r="X51" s="137">
        <v>0</v>
      </c>
      <c r="Y51" s="137">
        <v>0</v>
      </c>
      <c r="Z51" s="170">
        <f t="shared" si="8"/>
        <v>0.25249431071684131</v>
      </c>
      <c r="AA51" s="137">
        <v>0</v>
      </c>
      <c r="AB51" s="137">
        <v>2.9399134667540995E-3</v>
      </c>
      <c r="AC51" s="137">
        <v>0.99706008653324596</v>
      </c>
      <c r="AD51" s="191">
        <f t="shared" si="9"/>
        <v>0.74750568928315864</v>
      </c>
      <c r="AE51" s="218"/>
    </row>
    <row r="52" spans="1:31" s="138" customFormat="1" ht="20.100000000000001" customHeight="1" x14ac:dyDescent="0.3">
      <c r="A52" s="134"/>
      <c r="B52" s="135">
        <v>801</v>
      </c>
      <c r="C52" s="51">
        <v>8</v>
      </c>
      <c r="D52" s="136" t="s">
        <v>148</v>
      </c>
      <c r="E52" s="188">
        <v>1253</v>
      </c>
      <c r="F52" s="188">
        <v>0</v>
      </c>
      <c r="G52" s="188">
        <v>507</v>
      </c>
      <c r="H52" s="188">
        <v>1664</v>
      </c>
      <c r="I52" s="188">
        <v>1875</v>
      </c>
      <c r="J52" s="141"/>
      <c r="K52" s="189">
        <v>657.32</v>
      </c>
      <c r="L52" s="190">
        <f t="shared" si="5"/>
        <v>350.57066666666668</v>
      </c>
      <c r="M52" s="141"/>
      <c r="N52" s="189">
        <v>164.35</v>
      </c>
      <c r="O52" s="190">
        <f t="shared" si="6"/>
        <v>87.653333333333336</v>
      </c>
      <c r="P52" s="141"/>
      <c r="Q52" s="189">
        <v>492.97</v>
      </c>
      <c r="R52" s="190">
        <f t="shared" si="7"/>
        <v>262.91733333333332</v>
      </c>
      <c r="S52" s="141">
        <v>3</v>
      </c>
      <c r="T52" s="137">
        <v>5.5795558259811383E-2</v>
      </c>
      <c r="U52" s="137">
        <v>0</v>
      </c>
      <c r="V52" s="137">
        <v>0</v>
      </c>
      <c r="W52" s="137">
        <v>0.94420444174018869</v>
      </c>
      <c r="X52" s="137">
        <v>0</v>
      </c>
      <c r="Y52" s="137">
        <v>0</v>
      </c>
      <c r="Z52" s="170">
        <f t="shared" si="8"/>
        <v>0.25003042658066083</v>
      </c>
      <c r="AA52" s="137">
        <v>0</v>
      </c>
      <c r="AB52" s="137">
        <v>0</v>
      </c>
      <c r="AC52" s="137">
        <v>1</v>
      </c>
      <c r="AD52" s="191">
        <f t="shared" si="9"/>
        <v>0.74996957341933912</v>
      </c>
      <c r="AE52" s="218"/>
    </row>
    <row r="53" spans="1:31" s="138" customFormat="1" ht="20.100000000000001" customHeight="1" x14ac:dyDescent="0.3">
      <c r="A53" s="134"/>
      <c r="B53" s="135">
        <v>806</v>
      </c>
      <c r="C53" s="51">
        <v>6</v>
      </c>
      <c r="D53" s="136" t="s">
        <v>149</v>
      </c>
      <c r="E53" s="188">
        <v>264</v>
      </c>
      <c r="F53" s="188">
        <v>28</v>
      </c>
      <c r="G53" s="188">
        <v>38</v>
      </c>
      <c r="H53" s="188">
        <v>424</v>
      </c>
      <c r="I53" s="188">
        <v>440</v>
      </c>
      <c r="J53" s="141"/>
      <c r="K53" s="189">
        <v>146.37</v>
      </c>
      <c r="L53" s="190">
        <f t="shared" si="5"/>
        <v>332.65909090909093</v>
      </c>
      <c r="M53" s="141"/>
      <c r="N53" s="189">
        <v>28.66</v>
      </c>
      <c r="O53" s="190">
        <f t="shared" si="6"/>
        <v>65.13636363636364</v>
      </c>
      <c r="P53" s="141"/>
      <c r="Q53" s="189">
        <v>117.71</v>
      </c>
      <c r="R53" s="190">
        <f t="shared" si="7"/>
        <v>267.52272727272725</v>
      </c>
      <c r="S53" s="141">
        <v>3</v>
      </c>
      <c r="T53" s="137">
        <v>8.1646894626657363E-2</v>
      </c>
      <c r="U53" s="137">
        <v>0</v>
      </c>
      <c r="V53" s="137">
        <v>0</v>
      </c>
      <c r="W53" s="137">
        <v>0.91835310537334269</v>
      </c>
      <c r="X53" s="137">
        <v>0</v>
      </c>
      <c r="Y53" s="137">
        <v>0</v>
      </c>
      <c r="Z53" s="170">
        <f t="shared" si="8"/>
        <v>0.1958051513288242</v>
      </c>
      <c r="AA53" s="137">
        <v>0</v>
      </c>
      <c r="AB53" s="137">
        <v>0</v>
      </c>
      <c r="AC53" s="137">
        <v>1</v>
      </c>
      <c r="AD53" s="191">
        <f t="shared" si="9"/>
        <v>0.80419484867117574</v>
      </c>
      <c r="AE53" s="218"/>
    </row>
    <row r="54" spans="1:31" s="138" customFormat="1" ht="20.100000000000001" customHeight="1" x14ac:dyDescent="0.3">
      <c r="A54" s="134"/>
      <c r="B54" s="135">
        <v>601</v>
      </c>
      <c r="C54" s="51">
        <v>4</v>
      </c>
      <c r="D54" s="136" t="s">
        <v>53</v>
      </c>
      <c r="E54" s="188">
        <v>35109</v>
      </c>
      <c r="F54" s="188">
        <v>2928</v>
      </c>
      <c r="G54" s="188">
        <v>7070</v>
      </c>
      <c r="H54" s="188">
        <v>75423</v>
      </c>
      <c r="I54" s="188">
        <v>78369</v>
      </c>
      <c r="J54" s="141"/>
      <c r="K54" s="189">
        <v>34912.83</v>
      </c>
      <c r="L54" s="190">
        <f t="shared" si="5"/>
        <v>445.49286069746967</v>
      </c>
      <c r="M54" s="141"/>
      <c r="N54" s="189">
        <v>13106.18</v>
      </c>
      <c r="O54" s="190">
        <f t="shared" si="6"/>
        <v>167.23679005729306</v>
      </c>
      <c r="P54" s="141"/>
      <c r="Q54" s="189">
        <v>21806.649999999998</v>
      </c>
      <c r="R54" s="190">
        <f t="shared" si="7"/>
        <v>278.25607064017657</v>
      </c>
      <c r="S54" s="141"/>
      <c r="T54" s="137">
        <v>3.1708705358845977E-2</v>
      </c>
      <c r="U54" s="137">
        <v>1.2436880921824664E-4</v>
      </c>
      <c r="V54" s="137">
        <v>0.14582586230312722</v>
      </c>
      <c r="W54" s="137">
        <v>0.55835338748590357</v>
      </c>
      <c r="X54" s="137">
        <v>0.24764271511607502</v>
      </c>
      <c r="Y54" s="137">
        <v>1.6344960926829938E-2</v>
      </c>
      <c r="Z54" s="170">
        <f t="shared" si="8"/>
        <v>0.37539723935298286</v>
      </c>
      <c r="AA54" s="137">
        <v>0</v>
      </c>
      <c r="AB54" s="137">
        <v>3.1875597581471713E-3</v>
      </c>
      <c r="AC54" s="137">
        <v>0.99681244024185289</v>
      </c>
      <c r="AD54" s="191">
        <f t="shared" si="9"/>
        <v>0.62460276064701703</v>
      </c>
      <c r="AE54" s="218"/>
    </row>
    <row r="55" spans="1:31" s="138" customFormat="1" ht="20.100000000000001" customHeight="1" x14ac:dyDescent="0.3">
      <c r="A55" s="134"/>
      <c r="B55" s="135">
        <v>552</v>
      </c>
      <c r="C55" s="51">
        <v>9</v>
      </c>
      <c r="D55" s="136" t="s">
        <v>54</v>
      </c>
      <c r="E55" s="188">
        <v>1661</v>
      </c>
      <c r="F55" s="188">
        <v>28</v>
      </c>
      <c r="G55" s="188">
        <v>626</v>
      </c>
      <c r="H55" s="188">
        <v>2420</v>
      </c>
      <c r="I55" s="188">
        <v>2681</v>
      </c>
      <c r="J55" s="141"/>
      <c r="K55" s="189">
        <v>946.12</v>
      </c>
      <c r="L55" s="190">
        <f t="shared" si="5"/>
        <v>352.89817232375981</v>
      </c>
      <c r="M55" s="141"/>
      <c r="N55" s="189">
        <v>239.62</v>
      </c>
      <c r="O55" s="190">
        <f t="shared" si="6"/>
        <v>89.377098097724726</v>
      </c>
      <c r="P55" s="141"/>
      <c r="Q55" s="189">
        <v>706.5</v>
      </c>
      <c r="R55" s="190">
        <f t="shared" si="7"/>
        <v>263.52107422603507</v>
      </c>
      <c r="S55" s="141">
        <v>2</v>
      </c>
      <c r="T55" s="137">
        <v>5.5629747099574328E-2</v>
      </c>
      <c r="U55" s="137">
        <v>2.0866371755279191E-3</v>
      </c>
      <c r="V55" s="137">
        <v>5.5087221433937066E-2</v>
      </c>
      <c r="W55" s="137">
        <v>0.77213922043235128</v>
      </c>
      <c r="X55" s="137">
        <v>9.1227777314080619E-2</v>
      </c>
      <c r="Y55" s="137">
        <v>2.3829396544528838E-2</v>
      </c>
      <c r="Z55" s="170">
        <f t="shared" si="8"/>
        <v>0.25326597049000127</v>
      </c>
      <c r="AA55" s="137">
        <v>0</v>
      </c>
      <c r="AB55" s="137">
        <v>5.8032554847841473E-4</v>
      </c>
      <c r="AC55" s="137">
        <v>0.99941967445152158</v>
      </c>
      <c r="AD55" s="191">
        <f t="shared" si="9"/>
        <v>0.74673402950999868</v>
      </c>
      <c r="AE55" s="218"/>
    </row>
    <row r="56" spans="1:31" s="138" customFormat="1" ht="20.100000000000001" customHeight="1" x14ac:dyDescent="0.3">
      <c r="A56" s="134"/>
      <c r="B56" s="135">
        <v>324</v>
      </c>
      <c r="C56" s="51">
        <v>4</v>
      </c>
      <c r="D56" s="136" t="s">
        <v>55</v>
      </c>
      <c r="E56" s="188">
        <v>46982</v>
      </c>
      <c r="F56" s="188">
        <v>8816</v>
      </c>
      <c r="G56" s="188">
        <v>0</v>
      </c>
      <c r="H56" s="188">
        <v>124672</v>
      </c>
      <c r="I56" s="188">
        <v>124672</v>
      </c>
      <c r="J56" s="141"/>
      <c r="K56" s="189">
        <v>44537.18</v>
      </c>
      <c r="L56" s="190">
        <f t="shared" si="5"/>
        <v>357.23482417864477</v>
      </c>
      <c r="M56" s="141"/>
      <c r="N56" s="189">
        <v>27810.58</v>
      </c>
      <c r="O56" s="190">
        <f t="shared" si="6"/>
        <v>223.06997561601642</v>
      </c>
      <c r="P56" s="141"/>
      <c r="Q56" s="189">
        <v>16726.599999999999</v>
      </c>
      <c r="R56" s="190">
        <f t="shared" si="7"/>
        <v>134.16484856262832</v>
      </c>
      <c r="S56" s="141"/>
      <c r="T56" s="137">
        <v>2.470067147107324E-2</v>
      </c>
      <c r="U56" s="137">
        <v>0</v>
      </c>
      <c r="V56" s="137">
        <v>0.11783752801991185</v>
      </c>
      <c r="W56" s="137">
        <v>0.32064164069933093</v>
      </c>
      <c r="X56" s="137">
        <v>0.52767939395726371</v>
      </c>
      <c r="Y56" s="137">
        <v>9.1407658524201938E-3</v>
      </c>
      <c r="Z56" s="170">
        <f t="shared" si="8"/>
        <v>0.62443513486933844</v>
      </c>
      <c r="AA56" s="137">
        <v>0</v>
      </c>
      <c r="AB56" s="137">
        <v>1.0151495223177456E-3</v>
      </c>
      <c r="AC56" s="137">
        <v>0.99898485047768226</v>
      </c>
      <c r="AD56" s="191">
        <f t="shared" si="9"/>
        <v>0.37556486513066156</v>
      </c>
      <c r="AE56" s="218"/>
    </row>
    <row r="57" spans="1:31" s="138" customFormat="1" ht="20.100000000000001" customHeight="1" x14ac:dyDescent="0.3">
      <c r="A57" s="134"/>
      <c r="B57" s="135">
        <v>414</v>
      </c>
      <c r="C57" s="51">
        <v>6</v>
      </c>
      <c r="D57" s="136" t="s">
        <v>56</v>
      </c>
      <c r="E57" s="188">
        <v>2775</v>
      </c>
      <c r="F57" s="188">
        <v>875</v>
      </c>
      <c r="G57" s="188">
        <v>0</v>
      </c>
      <c r="H57" s="188">
        <v>8000</v>
      </c>
      <c r="I57" s="188">
        <v>8000</v>
      </c>
      <c r="J57" s="141"/>
      <c r="K57" s="189">
        <v>2253.27</v>
      </c>
      <c r="L57" s="190">
        <f t="shared" si="5"/>
        <v>281.65875</v>
      </c>
      <c r="M57" s="141"/>
      <c r="N57" s="189">
        <v>318.48</v>
      </c>
      <c r="O57" s="190">
        <f t="shared" si="6"/>
        <v>39.81</v>
      </c>
      <c r="P57" s="141"/>
      <c r="Q57" s="189">
        <v>1934.79</v>
      </c>
      <c r="R57" s="190">
        <f t="shared" si="7"/>
        <v>241.84875</v>
      </c>
      <c r="S57" s="141"/>
      <c r="T57" s="137">
        <v>0.13840743531775934</v>
      </c>
      <c r="U57" s="137">
        <v>0</v>
      </c>
      <c r="V57" s="137">
        <v>8.0695805074101984E-2</v>
      </c>
      <c r="W57" s="137">
        <v>0.78089675960813854</v>
      </c>
      <c r="X57" s="137">
        <v>0</v>
      </c>
      <c r="Y57" s="137">
        <v>0</v>
      </c>
      <c r="Z57" s="170">
        <f t="shared" si="8"/>
        <v>0.14134125071562664</v>
      </c>
      <c r="AA57" s="137">
        <v>0</v>
      </c>
      <c r="AB57" s="137">
        <v>0</v>
      </c>
      <c r="AC57" s="137">
        <v>1</v>
      </c>
      <c r="AD57" s="191">
        <f t="shared" si="9"/>
        <v>0.85865874928437336</v>
      </c>
      <c r="AE57" s="218"/>
    </row>
    <row r="58" spans="1:31" s="138" customFormat="1" ht="20.100000000000001" customHeight="1" x14ac:dyDescent="0.3">
      <c r="A58" s="134"/>
      <c r="B58" s="135">
        <v>736</v>
      </c>
      <c r="C58" s="51">
        <v>7</v>
      </c>
      <c r="D58" s="136" t="s">
        <v>57</v>
      </c>
      <c r="E58" s="188">
        <v>1387</v>
      </c>
      <c r="F58" s="188">
        <v>23</v>
      </c>
      <c r="G58" s="188">
        <v>0</v>
      </c>
      <c r="H58" s="188">
        <v>2961</v>
      </c>
      <c r="I58" s="188">
        <v>2961</v>
      </c>
      <c r="J58" s="141"/>
      <c r="K58" s="189">
        <v>1131.54</v>
      </c>
      <c r="L58" s="190">
        <f t="shared" si="5"/>
        <v>382.14792299898681</v>
      </c>
      <c r="M58" s="141"/>
      <c r="N58" s="189">
        <v>292.77</v>
      </c>
      <c r="O58" s="190">
        <f t="shared" si="6"/>
        <v>98.875379939209722</v>
      </c>
      <c r="P58" s="141"/>
      <c r="Q58" s="189">
        <v>838.77</v>
      </c>
      <c r="R58" s="190">
        <f t="shared" si="7"/>
        <v>283.27254305977709</v>
      </c>
      <c r="S58" s="141">
        <v>2</v>
      </c>
      <c r="T58" s="137">
        <v>5.5743416333640744E-2</v>
      </c>
      <c r="U58" s="137">
        <v>0</v>
      </c>
      <c r="V58" s="137">
        <v>6.6946750008539131E-3</v>
      </c>
      <c r="W58" s="137">
        <v>0.76927280800628484</v>
      </c>
      <c r="X58" s="137">
        <v>0.12665232093452197</v>
      </c>
      <c r="Y58" s="137">
        <v>4.1636779724698571E-2</v>
      </c>
      <c r="Z58" s="170">
        <f t="shared" si="8"/>
        <v>0.25873588207222015</v>
      </c>
      <c r="AA58" s="137">
        <v>0</v>
      </c>
      <c r="AB58" s="137">
        <v>0</v>
      </c>
      <c r="AC58" s="137">
        <v>1</v>
      </c>
      <c r="AD58" s="191">
        <f t="shared" si="9"/>
        <v>0.7412641179277798</v>
      </c>
      <c r="AE58" s="218"/>
    </row>
    <row r="59" spans="1:31" s="138" customFormat="1" ht="20.100000000000001" customHeight="1" x14ac:dyDescent="0.3">
      <c r="A59" s="134"/>
      <c r="B59" s="135">
        <v>50</v>
      </c>
      <c r="C59" s="51">
        <v>1</v>
      </c>
      <c r="D59" s="136" t="s">
        <v>58</v>
      </c>
      <c r="E59" s="188">
        <v>126423</v>
      </c>
      <c r="F59" s="188">
        <v>56930</v>
      </c>
      <c r="G59" s="188">
        <v>0</v>
      </c>
      <c r="H59" s="188">
        <v>427100</v>
      </c>
      <c r="I59" s="188">
        <v>427100</v>
      </c>
      <c r="J59" s="141"/>
      <c r="K59" s="189">
        <v>163727.78</v>
      </c>
      <c r="L59" s="190">
        <f t="shared" si="5"/>
        <v>383.34764692109576</v>
      </c>
      <c r="M59" s="141"/>
      <c r="N59" s="189">
        <v>72217.55</v>
      </c>
      <c r="O59" s="190">
        <f t="shared" si="6"/>
        <v>169.08815265745727</v>
      </c>
      <c r="P59" s="141"/>
      <c r="Q59" s="189">
        <v>91510.23</v>
      </c>
      <c r="R59" s="190">
        <f t="shared" si="7"/>
        <v>214.25949426363849</v>
      </c>
      <c r="S59" s="141"/>
      <c r="T59" s="137">
        <v>3.258653886762982E-2</v>
      </c>
      <c r="U59" s="137">
        <v>1.5647166097437534E-2</v>
      </c>
      <c r="V59" s="137">
        <v>0.13182114319857152</v>
      </c>
      <c r="W59" s="137">
        <v>0.43194389729366339</v>
      </c>
      <c r="X59" s="137">
        <v>0.38195701737320081</v>
      </c>
      <c r="Y59" s="137">
        <v>6.0442371694968879E-3</v>
      </c>
      <c r="Z59" s="170">
        <f t="shared" si="8"/>
        <v>0.44108305872100634</v>
      </c>
      <c r="AA59" s="137">
        <v>0</v>
      </c>
      <c r="AB59" s="137">
        <v>5.2999538958649762E-4</v>
      </c>
      <c r="AC59" s="137">
        <v>0.99947000461041346</v>
      </c>
      <c r="AD59" s="191">
        <f t="shared" si="9"/>
        <v>0.55891694127899372</v>
      </c>
      <c r="AE59" s="218"/>
    </row>
    <row r="60" spans="1:31" s="138" customFormat="1" ht="20.100000000000001" customHeight="1" x14ac:dyDescent="0.3">
      <c r="A60" s="134"/>
      <c r="B60" s="135">
        <v>413</v>
      </c>
      <c r="C60" s="51">
        <v>8</v>
      </c>
      <c r="D60" s="136" t="s">
        <v>59</v>
      </c>
      <c r="E60" s="188">
        <v>1632</v>
      </c>
      <c r="F60" s="188">
        <v>0</v>
      </c>
      <c r="G60" s="188">
        <v>1085</v>
      </c>
      <c r="H60" s="188">
        <v>1122</v>
      </c>
      <c r="I60" s="188">
        <v>1574</v>
      </c>
      <c r="J60" s="141"/>
      <c r="K60" s="189">
        <v>739.06156600413601</v>
      </c>
      <c r="L60" s="190">
        <f t="shared" si="5"/>
        <v>469.54356162905719</v>
      </c>
      <c r="M60" s="141"/>
      <c r="N60" s="189">
        <v>195.13125280330877</v>
      </c>
      <c r="O60" s="190">
        <f t="shared" si="6"/>
        <v>123.97157103132704</v>
      </c>
      <c r="P60" s="141">
        <v>6</v>
      </c>
      <c r="Q60" s="189">
        <v>543.93031320082719</v>
      </c>
      <c r="R60" s="190">
        <f t="shared" si="7"/>
        <v>345.57199059773012</v>
      </c>
      <c r="S60" s="141"/>
      <c r="T60" s="137">
        <v>3.1670990224356349E-2</v>
      </c>
      <c r="U60" s="137">
        <v>0</v>
      </c>
      <c r="V60" s="137">
        <v>0</v>
      </c>
      <c r="W60" s="137">
        <v>0.73745876550262535</v>
      </c>
      <c r="X60" s="137">
        <v>0.23087024427301839</v>
      </c>
      <c r="Y60" s="137">
        <v>0</v>
      </c>
      <c r="Z60" s="170">
        <f t="shared" si="8"/>
        <v>0.26402570743641773</v>
      </c>
      <c r="AA60" s="137">
        <v>0</v>
      </c>
      <c r="AB60" s="137">
        <v>0</v>
      </c>
      <c r="AC60" s="137">
        <v>1</v>
      </c>
      <c r="AD60" s="191">
        <f t="shared" si="9"/>
        <v>0.73597429256358216</v>
      </c>
      <c r="AE60" s="218"/>
    </row>
    <row r="61" spans="1:31" s="138" customFormat="1" ht="20.100000000000001" customHeight="1" x14ac:dyDescent="0.3">
      <c r="A61" s="134"/>
      <c r="B61" s="135">
        <v>556</v>
      </c>
      <c r="C61" s="51">
        <v>7</v>
      </c>
      <c r="D61" s="136" t="s">
        <v>60</v>
      </c>
      <c r="E61" s="188">
        <v>3193</v>
      </c>
      <c r="F61" s="188">
        <v>30</v>
      </c>
      <c r="G61" s="188">
        <v>220</v>
      </c>
      <c r="H61" s="188">
        <v>7178</v>
      </c>
      <c r="I61" s="188">
        <v>7270</v>
      </c>
      <c r="J61" s="141"/>
      <c r="K61" s="189">
        <v>3743.5276912895133</v>
      </c>
      <c r="L61" s="190">
        <f t="shared" si="5"/>
        <v>514.92815561066209</v>
      </c>
      <c r="M61" s="141"/>
      <c r="N61" s="189">
        <v>1250.601537596086</v>
      </c>
      <c r="O61" s="190">
        <f t="shared" si="6"/>
        <v>172.02221975186879</v>
      </c>
      <c r="P61" s="141">
        <v>5</v>
      </c>
      <c r="Q61" s="189">
        <v>2492.9261536934273</v>
      </c>
      <c r="R61" s="190">
        <f t="shared" si="7"/>
        <v>342.90593585879333</v>
      </c>
      <c r="S61" s="141"/>
      <c r="T61" s="137">
        <v>3.1624781204110185E-2</v>
      </c>
      <c r="U61" s="137">
        <v>0</v>
      </c>
      <c r="V61" s="137">
        <v>6.465688516218332E-2</v>
      </c>
      <c r="W61" s="137">
        <v>0.46579984310569672</v>
      </c>
      <c r="X61" s="137">
        <v>0.43791849052800991</v>
      </c>
      <c r="Y61" s="137">
        <v>0</v>
      </c>
      <c r="Z61" s="170">
        <f t="shared" si="8"/>
        <v>0.33407033171038142</v>
      </c>
      <c r="AA61" s="137">
        <v>0</v>
      </c>
      <c r="AB61" s="137">
        <v>5.2508575035832249E-3</v>
      </c>
      <c r="AC61" s="137">
        <v>0.99474914249641677</v>
      </c>
      <c r="AD61" s="191">
        <f t="shared" si="9"/>
        <v>0.66592966828961864</v>
      </c>
      <c r="AE61" s="218"/>
    </row>
    <row r="62" spans="1:31" s="138" customFormat="1" ht="20.100000000000001" customHeight="1" x14ac:dyDescent="0.3">
      <c r="A62" s="134"/>
      <c r="B62" s="135">
        <v>287</v>
      </c>
      <c r="C62" s="51">
        <v>7</v>
      </c>
      <c r="D62" s="136" t="s">
        <v>61</v>
      </c>
      <c r="E62" s="188">
        <v>1209</v>
      </c>
      <c r="F62" s="188">
        <v>135</v>
      </c>
      <c r="G62" s="188">
        <v>112</v>
      </c>
      <c r="H62" s="188">
        <v>3080</v>
      </c>
      <c r="I62" s="188">
        <v>3127</v>
      </c>
      <c r="J62" s="141"/>
      <c r="K62" s="189">
        <v>1442.85</v>
      </c>
      <c r="L62" s="190">
        <f t="shared" si="5"/>
        <v>461.41669331627759</v>
      </c>
      <c r="M62" s="141"/>
      <c r="N62" s="189">
        <v>444.86</v>
      </c>
      <c r="O62" s="190">
        <f t="shared" si="6"/>
        <v>142.26415094339623</v>
      </c>
      <c r="P62" s="141"/>
      <c r="Q62" s="189">
        <v>997.99</v>
      </c>
      <c r="R62" s="190">
        <f t="shared" si="7"/>
        <v>319.15254237288133</v>
      </c>
      <c r="S62" s="141"/>
      <c r="T62" s="137">
        <v>3.8146832711414821E-2</v>
      </c>
      <c r="U62" s="137">
        <v>0</v>
      </c>
      <c r="V62" s="137">
        <v>1.708402643528301E-2</v>
      </c>
      <c r="W62" s="137">
        <v>0.53014431506541382</v>
      </c>
      <c r="X62" s="137">
        <v>0.41462482578788828</v>
      </c>
      <c r="Y62" s="137">
        <v>0</v>
      </c>
      <c r="Z62" s="170">
        <f t="shared" si="8"/>
        <v>0.30832033821949617</v>
      </c>
      <c r="AA62" s="137">
        <v>0</v>
      </c>
      <c r="AB62" s="137">
        <v>0</v>
      </c>
      <c r="AC62" s="137">
        <v>1</v>
      </c>
      <c r="AD62" s="191">
        <f t="shared" si="9"/>
        <v>0.69167966178050388</v>
      </c>
      <c r="AE62" s="218"/>
    </row>
    <row r="63" spans="1:31" s="138" customFormat="1" ht="20.100000000000001" customHeight="1" x14ac:dyDescent="0.3">
      <c r="A63" s="134"/>
      <c r="B63" s="135">
        <v>523</v>
      </c>
      <c r="C63" s="51">
        <v>9</v>
      </c>
      <c r="D63" s="136" t="s">
        <v>62</v>
      </c>
      <c r="E63" s="188">
        <v>6092</v>
      </c>
      <c r="F63" s="188">
        <v>6</v>
      </c>
      <c r="G63" s="188">
        <v>3259</v>
      </c>
      <c r="H63" s="188">
        <v>6094</v>
      </c>
      <c r="I63" s="188">
        <v>7452</v>
      </c>
      <c r="J63" s="141"/>
      <c r="K63" s="189">
        <v>2868.7036269422333</v>
      </c>
      <c r="L63" s="190">
        <f t="shared" si="5"/>
        <v>384.95754521500714</v>
      </c>
      <c r="M63" s="141"/>
      <c r="N63" s="189">
        <v>1370.5529015537866</v>
      </c>
      <c r="O63" s="190">
        <f t="shared" si="6"/>
        <v>183.91745860893539</v>
      </c>
      <c r="P63" s="141">
        <v>6</v>
      </c>
      <c r="Q63" s="189">
        <v>1498.1507253884467</v>
      </c>
      <c r="R63" s="190">
        <f t="shared" si="7"/>
        <v>201.04008660607178</v>
      </c>
      <c r="S63" s="141">
        <v>2</v>
      </c>
      <c r="T63" s="137">
        <v>2.4501060821461602E-2</v>
      </c>
      <c r="U63" s="137">
        <v>0</v>
      </c>
      <c r="V63" s="137">
        <v>0.13403349829965741</v>
      </c>
      <c r="W63" s="137">
        <v>0.79557155387262912</v>
      </c>
      <c r="X63" s="137">
        <v>4.5893887006251778E-2</v>
      </c>
      <c r="Y63" s="137">
        <v>0</v>
      </c>
      <c r="Z63" s="170">
        <f t="shared" si="8"/>
        <v>0.47776036837052643</v>
      </c>
      <c r="AA63" s="137">
        <v>0</v>
      </c>
      <c r="AB63" s="137">
        <v>1.053298558855518E-2</v>
      </c>
      <c r="AC63" s="137">
        <v>0.9894670144114448</v>
      </c>
      <c r="AD63" s="191">
        <f t="shared" si="9"/>
        <v>0.52223963162947362</v>
      </c>
      <c r="AE63" s="218"/>
    </row>
    <row r="64" spans="1:31" s="138" customFormat="1" ht="20.100000000000001" customHeight="1" x14ac:dyDescent="0.3">
      <c r="A64" s="134"/>
      <c r="B64" s="135">
        <v>718</v>
      </c>
      <c r="C64" s="51">
        <v>7</v>
      </c>
      <c r="D64" s="136" t="s">
        <v>63</v>
      </c>
      <c r="E64" s="188">
        <v>257</v>
      </c>
      <c r="F64" s="188">
        <v>8</v>
      </c>
      <c r="G64" s="188">
        <v>0</v>
      </c>
      <c r="H64" s="188">
        <v>944</v>
      </c>
      <c r="I64" s="188">
        <v>944</v>
      </c>
      <c r="J64" s="141"/>
      <c r="K64" s="189">
        <v>192.7</v>
      </c>
      <c r="L64" s="190">
        <f t="shared" si="5"/>
        <v>204.13135593220338</v>
      </c>
      <c r="M64" s="141"/>
      <c r="N64" s="189">
        <v>45.63</v>
      </c>
      <c r="O64" s="190">
        <f t="shared" si="6"/>
        <v>48.336864406779661</v>
      </c>
      <c r="P64" s="141"/>
      <c r="Q64" s="189">
        <v>147.07</v>
      </c>
      <c r="R64" s="190">
        <f t="shared" si="7"/>
        <v>155.79449152542372</v>
      </c>
      <c r="S64" s="141"/>
      <c r="T64" s="137">
        <v>0.11396011396011396</v>
      </c>
      <c r="U64" s="137">
        <v>0</v>
      </c>
      <c r="V64" s="137">
        <v>0</v>
      </c>
      <c r="W64" s="137">
        <v>0.88603988603988604</v>
      </c>
      <c r="X64" s="137">
        <v>0</v>
      </c>
      <c r="Y64" s="137">
        <v>0</v>
      </c>
      <c r="Z64" s="170">
        <f t="shared" si="8"/>
        <v>0.23679294239750912</v>
      </c>
      <c r="AA64" s="137">
        <v>0</v>
      </c>
      <c r="AB64" s="137">
        <v>0</v>
      </c>
      <c r="AC64" s="137">
        <v>1</v>
      </c>
      <c r="AD64" s="191">
        <f t="shared" si="9"/>
        <v>0.76320705760249097</v>
      </c>
      <c r="AE64" s="218"/>
    </row>
    <row r="65" spans="1:31" s="138" customFormat="1" ht="20.100000000000001" customHeight="1" x14ac:dyDescent="0.3">
      <c r="A65" s="134"/>
      <c r="B65" s="135">
        <v>967</v>
      </c>
      <c r="C65" s="51">
        <v>7</v>
      </c>
      <c r="D65" s="136" t="s">
        <v>151</v>
      </c>
      <c r="E65" s="188">
        <v>1079</v>
      </c>
      <c r="F65" s="188">
        <v>43</v>
      </c>
      <c r="G65" s="188">
        <v>16</v>
      </c>
      <c r="H65" s="188">
        <v>2169</v>
      </c>
      <c r="I65" s="188">
        <v>2176</v>
      </c>
      <c r="J65" s="141"/>
      <c r="K65" s="189">
        <v>837.76</v>
      </c>
      <c r="L65" s="190">
        <f t="shared" si="5"/>
        <v>385</v>
      </c>
      <c r="M65" s="141"/>
      <c r="N65" s="189">
        <v>257.74</v>
      </c>
      <c r="O65" s="190">
        <f t="shared" si="6"/>
        <v>118.44669117647059</v>
      </c>
      <c r="P65" s="141"/>
      <c r="Q65" s="189">
        <v>580.02</v>
      </c>
      <c r="R65" s="190">
        <f t="shared" si="7"/>
        <v>266.55330882352939</v>
      </c>
      <c r="S65" s="141"/>
      <c r="T65" s="137">
        <v>4.6364553425933104E-2</v>
      </c>
      <c r="U65" s="137">
        <v>0</v>
      </c>
      <c r="V65" s="137">
        <v>0</v>
      </c>
      <c r="W65" s="137">
        <v>0.95363544657406685</v>
      </c>
      <c r="X65" s="137">
        <v>0</v>
      </c>
      <c r="Y65" s="137">
        <v>0</v>
      </c>
      <c r="Z65" s="170">
        <f t="shared" si="8"/>
        <v>0.30765374331550804</v>
      </c>
      <c r="AA65" s="137">
        <v>0</v>
      </c>
      <c r="AB65" s="137">
        <v>1.3654701562015103E-2</v>
      </c>
      <c r="AC65" s="137">
        <v>0.98634529843798502</v>
      </c>
      <c r="AD65" s="191">
        <f t="shared" si="9"/>
        <v>0.69234625668449201</v>
      </c>
      <c r="AE65" s="218"/>
    </row>
    <row r="66" spans="1:31" s="138" customFormat="1" ht="20.100000000000001" customHeight="1" x14ac:dyDescent="0.3">
      <c r="A66" s="134"/>
      <c r="B66" s="135">
        <v>89</v>
      </c>
      <c r="C66" s="51">
        <v>4</v>
      </c>
      <c r="D66" s="136" t="s">
        <v>123</v>
      </c>
      <c r="E66" s="188">
        <v>46520</v>
      </c>
      <c r="F66" s="188">
        <v>2917</v>
      </c>
      <c r="G66" s="188">
        <v>23097</v>
      </c>
      <c r="H66" s="188">
        <v>61732</v>
      </c>
      <c r="I66" s="188">
        <v>71356</v>
      </c>
      <c r="J66" s="141"/>
      <c r="K66" s="189">
        <v>27012.33</v>
      </c>
      <c r="L66" s="190">
        <f t="shared" si="5"/>
        <v>378.55723414989632</v>
      </c>
      <c r="M66" s="141"/>
      <c r="N66" s="189">
        <v>12286.37</v>
      </c>
      <c r="O66" s="190">
        <f t="shared" si="6"/>
        <v>172.18411906497002</v>
      </c>
      <c r="P66" s="141"/>
      <c r="Q66" s="189">
        <v>14725.960000000001</v>
      </c>
      <c r="R66" s="190">
        <f t="shared" si="7"/>
        <v>206.3731150849263</v>
      </c>
      <c r="S66" s="141"/>
      <c r="T66" s="137">
        <v>2.7684336382511675E-2</v>
      </c>
      <c r="U66" s="137">
        <v>1.058083062776068E-3</v>
      </c>
      <c r="V66" s="137">
        <v>7.3680834941483933E-2</v>
      </c>
      <c r="W66" s="137">
        <v>0.62725198736486032</v>
      </c>
      <c r="X66" s="137">
        <v>0.25544404083549493</v>
      </c>
      <c r="Y66" s="137">
        <v>1.4880717412872965E-2</v>
      </c>
      <c r="Z66" s="170">
        <f t="shared" si="8"/>
        <v>0.45484302909078927</v>
      </c>
      <c r="AA66" s="137">
        <v>0</v>
      </c>
      <c r="AB66" s="137">
        <v>4.8282081439851793E-3</v>
      </c>
      <c r="AC66" s="137">
        <v>0.99517179185601479</v>
      </c>
      <c r="AD66" s="191">
        <f t="shared" si="9"/>
        <v>0.54515697090921067</v>
      </c>
      <c r="AE66" s="218"/>
    </row>
    <row r="67" spans="1:31" s="138" customFormat="1" ht="20.100000000000001" customHeight="1" x14ac:dyDescent="0.3">
      <c r="A67" s="134"/>
      <c r="B67" s="135">
        <v>357</v>
      </c>
      <c r="C67" s="51">
        <v>2</v>
      </c>
      <c r="D67" s="136" t="s">
        <v>64</v>
      </c>
      <c r="E67" s="188">
        <v>169075</v>
      </c>
      <c r="F67" s="188">
        <v>31682</v>
      </c>
      <c r="G67" s="188">
        <v>0</v>
      </c>
      <c r="H67" s="188">
        <v>472446</v>
      </c>
      <c r="I67" s="188">
        <v>472446</v>
      </c>
      <c r="J67" s="141"/>
      <c r="K67" s="189">
        <v>198921.4</v>
      </c>
      <c r="L67" s="190">
        <f t="shared" si="5"/>
        <v>421.04579147669784</v>
      </c>
      <c r="M67" s="141"/>
      <c r="N67" s="189">
        <v>111134.99</v>
      </c>
      <c r="O67" s="190">
        <f t="shared" si="6"/>
        <v>235.23321183796668</v>
      </c>
      <c r="P67" s="141"/>
      <c r="Q67" s="189">
        <v>87786.409999999989</v>
      </c>
      <c r="R67" s="190">
        <f t="shared" si="7"/>
        <v>185.81257963873117</v>
      </c>
      <c r="S67" s="141">
        <v>1</v>
      </c>
      <c r="T67" s="137">
        <v>2.3423586037124758E-2</v>
      </c>
      <c r="U67" s="137">
        <v>1.0277771204190508E-2</v>
      </c>
      <c r="V67" s="137">
        <v>9.6446042780945943E-2</v>
      </c>
      <c r="W67" s="137">
        <v>0.44165352424110538</v>
      </c>
      <c r="X67" s="137">
        <v>0.42044310257282608</v>
      </c>
      <c r="Y67" s="137">
        <v>7.7559731638073663E-3</v>
      </c>
      <c r="Z67" s="170">
        <f t="shared" si="8"/>
        <v>0.55868795413665906</v>
      </c>
      <c r="AA67" s="137">
        <v>0</v>
      </c>
      <c r="AB67" s="137">
        <v>1.3490698617246112E-3</v>
      </c>
      <c r="AC67" s="137">
        <v>0.99865093013827544</v>
      </c>
      <c r="AD67" s="191">
        <f t="shared" si="9"/>
        <v>0.44131204586334094</v>
      </c>
      <c r="AE67" s="218"/>
    </row>
    <row r="68" spans="1:31" s="138" customFormat="1" ht="20.100000000000001" customHeight="1" x14ac:dyDescent="0.3">
      <c r="A68" s="134"/>
      <c r="B68" s="135">
        <v>988</v>
      </c>
      <c r="C68" s="51">
        <v>6</v>
      </c>
      <c r="D68" s="136" t="s">
        <v>153</v>
      </c>
      <c r="E68" s="188">
        <v>833</v>
      </c>
      <c r="F68" s="188">
        <v>0</v>
      </c>
      <c r="G68" s="188">
        <v>0</v>
      </c>
      <c r="H68" s="188">
        <v>2809</v>
      </c>
      <c r="I68" s="188">
        <v>2809</v>
      </c>
      <c r="J68" s="141"/>
      <c r="K68" s="189">
        <v>942.58</v>
      </c>
      <c r="L68" s="190">
        <f t="shared" si="5"/>
        <v>335.55713777144894</v>
      </c>
      <c r="M68" s="141"/>
      <c r="N68" s="189">
        <v>205.76</v>
      </c>
      <c r="O68" s="190">
        <f t="shared" si="6"/>
        <v>73.250266998932005</v>
      </c>
      <c r="P68" s="141"/>
      <c r="Q68" s="189">
        <v>736.82</v>
      </c>
      <c r="R68" s="190">
        <f t="shared" si="7"/>
        <v>262.3068707725169</v>
      </c>
      <c r="S68" s="141">
        <v>3</v>
      </c>
      <c r="T68" s="137">
        <v>7.5233281493001555E-2</v>
      </c>
      <c r="U68" s="137">
        <v>0</v>
      </c>
      <c r="V68" s="137">
        <v>9.7200622083981336E-3</v>
      </c>
      <c r="W68" s="137">
        <v>0.91504665629860038</v>
      </c>
      <c r="X68" s="137">
        <v>0</v>
      </c>
      <c r="Y68" s="137">
        <v>0</v>
      </c>
      <c r="Z68" s="170">
        <f t="shared" si="8"/>
        <v>0.21829446837403721</v>
      </c>
      <c r="AA68" s="137">
        <v>0</v>
      </c>
      <c r="AB68" s="137">
        <v>0</v>
      </c>
      <c r="AC68" s="137">
        <v>1</v>
      </c>
      <c r="AD68" s="191">
        <f t="shared" si="9"/>
        <v>0.78170553162596279</v>
      </c>
      <c r="AE68" s="218"/>
    </row>
    <row r="69" spans="1:31" s="138" customFormat="1" ht="20.100000000000001" customHeight="1" x14ac:dyDescent="0.3">
      <c r="A69" s="134"/>
      <c r="B69" s="135">
        <v>34</v>
      </c>
      <c r="C69" s="51">
        <v>4</v>
      </c>
      <c r="D69" s="136" t="s">
        <v>132</v>
      </c>
      <c r="E69" s="188">
        <v>25945</v>
      </c>
      <c r="F69" s="188">
        <v>4259</v>
      </c>
      <c r="G69" s="188">
        <v>1564</v>
      </c>
      <c r="H69" s="188">
        <v>64044</v>
      </c>
      <c r="I69" s="188">
        <v>64696</v>
      </c>
      <c r="J69" s="141"/>
      <c r="K69" s="189">
        <v>27972.39</v>
      </c>
      <c r="L69" s="190">
        <f t="shared" si="5"/>
        <v>432.3666068999629</v>
      </c>
      <c r="M69" s="141"/>
      <c r="N69" s="189">
        <v>14173.55</v>
      </c>
      <c r="O69" s="190">
        <f t="shared" si="6"/>
        <v>219.07923210090269</v>
      </c>
      <c r="P69" s="141"/>
      <c r="Q69" s="189">
        <v>13798.84</v>
      </c>
      <c r="R69" s="190">
        <f t="shared" si="7"/>
        <v>213.28737479906022</v>
      </c>
      <c r="S69" s="141"/>
      <c r="T69" s="137">
        <v>2.4897079419058742E-2</v>
      </c>
      <c r="U69" s="137">
        <v>0</v>
      </c>
      <c r="V69" s="137">
        <v>0.10105231222946968</v>
      </c>
      <c r="W69" s="137">
        <v>0.71761767517664954</v>
      </c>
      <c r="X69" s="137">
        <v>0.15097205710637068</v>
      </c>
      <c r="Y69" s="137">
        <v>5.4608760684514476E-3</v>
      </c>
      <c r="Z69" s="170">
        <f t="shared" si="8"/>
        <v>0.5066978545630173</v>
      </c>
      <c r="AA69" s="137">
        <v>0.55980937528082075</v>
      </c>
      <c r="AB69" s="137">
        <v>9.3631058842627351E-4</v>
      </c>
      <c r="AC69" s="137">
        <v>0.439254314130753</v>
      </c>
      <c r="AD69" s="191">
        <f t="shared" si="9"/>
        <v>0.4933021454369827</v>
      </c>
      <c r="AE69" s="218"/>
    </row>
    <row r="70" spans="1:31" s="138" customFormat="1" ht="20.100000000000001" customHeight="1" x14ac:dyDescent="0.3">
      <c r="A70" s="134"/>
      <c r="B70" s="135">
        <v>143</v>
      </c>
      <c r="C70" s="51">
        <v>4</v>
      </c>
      <c r="D70" s="136" t="s">
        <v>65</v>
      </c>
      <c r="E70" s="188">
        <v>17161</v>
      </c>
      <c r="F70" s="188">
        <v>5456</v>
      </c>
      <c r="G70" s="188">
        <v>172</v>
      </c>
      <c r="H70" s="188">
        <v>51553</v>
      </c>
      <c r="I70" s="188">
        <v>51625</v>
      </c>
      <c r="J70" s="141"/>
      <c r="K70" s="189">
        <v>21235.29</v>
      </c>
      <c r="L70" s="190">
        <f t="shared" si="5"/>
        <v>411.33733656174331</v>
      </c>
      <c r="M70" s="141"/>
      <c r="N70" s="189">
        <v>6834.89</v>
      </c>
      <c r="O70" s="190">
        <f t="shared" si="6"/>
        <v>132.39496368038741</v>
      </c>
      <c r="P70" s="141"/>
      <c r="Q70" s="189">
        <v>14400.4</v>
      </c>
      <c r="R70" s="190">
        <f t="shared" si="7"/>
        <v>278.94237288135594</v>
      </c>
      <c r="S70" s="141"/>
      <c r="T70" s="137">
        <v>4.1560288461116417E-2</v>
      </c>
      <c r="U70" s="137">
        <v>2.9261626741615445E-2</v>
      </c>
      <c r="V70" s="137">
        <v>0.12473207323014707</v>
      </c>
      <c r="W70" s="137">
        <v>0.64147777067370504</v>
      </c>
      <c r="X70" s="137">
        <v>0.13120181890271826</v>
      </c>
      <c r="Y70" s="137">
        <v>3.1766421990697728E-2</v>
      </c>
      <c r="Z70" s="170">
        <f t="shared" si="8"/>
        <v>0.3218646884502166</v>
      </c>
      <c r="AA70" s="137">
        <v>0</v>
      </c>
      <c r="AB70" s="137">
        <v>1.3110746923696564E-3</v>
      </c>
      <c r="AC70" s="137">
        <v>0.99868892530763043</v>
      </c>
      <c r="AD70" s="191">
        <f t="shared" si="9"/>
        <v>0.67813531154978335</v>
      </c>
      <c r="AE70" s="218"/>
    </row>
    <row r="71" spans="1:31" s="138" customFormat="1" ht="20.100000000000001" customHeight="1" x14ac:dyDescent="0.3">
      <c r="A71" s="134"/>
      <c r="B71" s="135">
        <v>321</v>
      </c>
      <c r="C71" s="51">
        <v>7</v>
      </c>
      <c r="D71" s="136" t="s">
        <v>66</v>
      </c>
      <c r="E71" s="188">
        <v>4301</v>
      </c>
      <c r="F71" s="188">
        <v>460</v>
      </c>
      <c r="G71" s="188">
        <v>0</v>
      </c>
      <c r="H71" s="188">
        <v>11949</v>
      </c>
      <c r="I71" s="188">
        <v>11949</v>
      </c>
      <c r="J71" s="141"/>
      <c r="K71" s="189">
        <v>2714.94</v>
      </c>
      <c r="L71" s="190">
        <f t="shared" ref="L71:L102" si="10">K71*1000/I71</f>
        <v>227.2106452422797</v>
      </c>
      <c r="M71" s="141"/>
      <c r="N71" s="189">
        <v>627.77</v>
      </c>
      <c r="O71" s="190">
        <f t="shared" ref="O71:O102" si="11">N71*1000/I71</f>
        <v>52.537450832705666</v>
      </c>
      <c r="P71" s="141"/>
      <c r="Q71" s="189">
        <v>2087.17</v>
      </c>
      <c r="R71" s="190">
        <f t="shared" ref="R71:R102" si="12">Q71*1000/I71</f>
        <v>174.67319440957402</v>
      </c>
      <c r="S71" s="141">
        <v>2</v>
      </c>
      <c r="T71" s="137">
        <v>0.10487917549420966</v>
      </c>
      <c r="U71" s="137">
        <v>0</v>
      </c>
      <c r="V71" s="137">
        <v>0</v>
      </c>
      <c r="W71" s="137">
        <v>0.89174379151600103</v>
      </c>
      <c r="X71" s="137">
        <v>3.3770329897892543E-3</v>
      </c>
      <c r="Y71" s="137">
        <v>0</v>
      </c>
      <c r="Z71" s="170">
        <f t="shared" ref="Z71:Z102" si="13">N71/K71</f>
        <v>0.23122794610562294</v>
      </c>
      <c r="AA71" s="137">
        <v>0</v>
      </c>
      <c r="AB71" s="137">
        <v>1.1359879645644581E-2</v>
      </c>
      <c r="AC71" s="137">
        <v>0.98864012035435545</v>
      </c>
      <c r="AD71" s="191">
        <f t="shared" ref="AD71:AD102" si="14">Q71/K71</f>
        <v>0.76877205389437708</v>
      </c>
      <c r="AE71" s="218"/>
    </row>
    <row r="72" spans="1:31" s="138" customFormat="1" ht="20.100000000000001" customHeight="1" x14ac:dyDescent="0.3">
      <c r="A72" s="134"/>
      <c r="B72" s="135">
        <v>630</v>
      </c>
      <c r="C72" s="51">
        <v>9</v>
      </c>
      <c r="D72" s="136" t="s">
        <v>67</v>
      </c>
      <c r="E72" s="188">
        <v>3565</v>
      </c>
      <c r="F72" s="188">
        <v>0</v>
      </c>
      <c r="G72" s="188">
        <v>2590</v>
      </c>
      <c r="H72" s="188">
        <v>1898</v>
      </c>
      <c r="I72" s="188">
        <v>2977</v>
      </c>
      <c r="J72" s="141"/>
      <c r="K72" s="189">
        <v>3943.6060828221275</v>
      </c>
      <c r="L72" s="190">
        <f t="shared" si="10"/>
        <v>1324.6913277870769</v>
      </c>
      <c r="M72" s="141"/>
      <c r="N72" s="189">
        <v>3119.1188662577015</v>
      </c>
      <c r="O72" s="190">
        <f t="shared" si="11"/>
        <v>1047.7389540670815</v>
      </c>
      <c r="P72" s="141">
        <v>6</v>
      </c>
      <c r="Q72" s="189">
        <v>824.48721656442547</v>
      </c>
      <c r="R72" s="190">
        <f t="shared" si="12"/>
        <v>276.95237371999514</v>
      </c>
      <c r="S72" s="141">
        <v>2</v>
      </c>
      <c r="T72" s="137">
        <v>3.3535111832880679E-3</v>
      </c>
      <c r="U72" s="137">
        <v>0</v>
      </c>
      <c r="V72" s="137">
        <v>0.8634233305866883</v>
      </c>
      <c r="W72" s="137">
        <v>0.13322315823002367</v>
      </c>
      <c r="X72" s="137">
        <v>0</v>
      </c>
      <c r="Y72" s="137">
        <v>0</v>
      </c>
      <c r="Z72" s="170">
        <f t="shared" si="13"/>
        <v>0.79093063575599176</v>
      </c>
      <c r="AA72" s="137">
        <v>0</v>
      </c>
      <c r="AB72" s="137">
        <v>1.3196080886900977E-2</v>
      </c>
      <c r="AC72" s="137">
        <v>0.98680391911309906</v>
      </c>
      <c r="AD72" s="191">
        <f t="shared" si="14"/>
        <v>0.20906936424400813</v>
      </c>
      <c r="AE72" s="218"/>
    </row>
    <row r="73" spans="1:31" s="138" customFormat="1" ht="20.100000000000001" customHeight="1" x14ac:dyDescent="0.3">
      <c r="A73" s="134"/>
      <c r="B73" s="135">
        <v>236</v>
      </c>
      <c r="C73" s="51">
        <v>7</v>
      </c>
      <c r="D73" s="136" t="s">
        <v>136</v>
      </c>
      <c r="E73" s="188">
        <v>7070</v>
      </c>
      <c r="F73" s="188">
        <v>11</v>
      </c>
      <c r="G73" s="188">
        <v>97</v>
      </c>
      <c r="H73" s="188">
        <v>16451</v>
      </c>
      <c r="I73" s="188">
        <v>16491</v>
      </c>
      <c r="J73" s="141"/>
      <c r="K73" s="189">
        <v>6545.91</v>
      </c>
      <c r="L73" s="190">
        <f t="shared" si="10"/>
        <v>396.93832999818085</v>
      </c>
      <c r="M73" s="141"/>
      <c r="N73" s="189">
        <v>1734.08</v>
      </c>
      <c r="O73" s="190">
        <f t="shared" si="11"/>
        <v>105.15311381965921</v>
      </c>
      <c r="P73" s="141"/>
      <c r="Q73" s="189">
        <v>4811.83</v>
      </c>
      <c r="R73" s="190">
        <f t="shared" si="12"/>
        <v>291.78521617852164</v>
      </c>
      <c r="S73" s="141"/>
      <c r="T73" s="137">
        <v>5.2275558221074006E-2</v>
      </c>
      <c r="U73" s="137">
        <v>0</v>
      </c>
      <c r="V73" s="137">
        <v>2.2542212585347852E-2</v>
      </c>
      <c r="W73" s="137">
        <v>0.80115104262779113</v>
      </c>
      <c r="X73" s="137">
        <v>0.11484475918066064</v>
      </c>
      <c r="Y73" s="137">
        <v>9.1864273851264069E-3</v>
      </c>
      <c r="Z73" s="170">
        <f t="shared" si="13"/>
        <v>0.26491045553635784</v>
      </c>
      <c r="AA73" s="137">
        <v>0</v>
      </c>
      <c r="AB73" s="137">
        <v>0</v>
      </c>
      <c r="AC73" s="137">
        <v>1</v>
      </c>
      <c r="AD73" s="191">
        <f t="shared" si="14"/>
        <v>0.73508954446364216</v>
      </c>
      <c r="AE73" s="218"/>
    </row>
    <row r="74" spans="1:31" s="138" customFormat="1" ht="20.100000000000001" customHeight="1" x14ac:dyDescent="0.3">
      <c r="A74" s="134"/>
      <c r="B74" s="135">
        <v>420</v>
      </c>
      <c r="C74" s="51">
        <v>9</v>
      </c>
      <c r="D74" s="136" t="s">
        <v>68</v>
      </c>
      <c r="E74" s="188">
        <v>5154</v>
      </c>
      <c r="F74" s="188">
        <v>0</v>
      </c>
      <c r="G74" s="188">
        <v>3221</v>
      </c>
      <c r="H74" s="188">
        <v>3999</v>
      </c>
      <c r="I74" s="188">
        <v>5341</v>
      </c>
      <c r="J74" s="141"/>
      <c r="K74" s="189">
        <v>3869.11</v>
      </c>
      <c r="L74" s="190">
        <f t="shared" si="10"/>
        <v>724.41677588466575</v>
      </c>
      <c r="M74" s="141"/>
      <c r="N74" s="189">
        <v>1451.74</v>
      </c>
      <c r="O74" s="190">
        <f t="shared" si="11"/>
        <v>271.81052237408727</v>
      </c>
      <c r="P74" s="141"/>
      <c r="Q74" s="189">
        <v>2417.37</v>
      </c>
      <c r="R74" s="190">
        <f t="shared" si="12"/>
        <v>452.60625351057854</v>
      </c>
      <c r="S74" s="141"/>
      <c r="T74" s="137">
        <v>1.5174893575984682E-2</v>
      </c>
      <c r="U74" s="137">
        <v>4.0213812390648467E-2</v>
      </c>
      <c r="V74" s="137">
        <v>0.235689586289556</v>
      </c>
      <c r="W74" s="137">
        <v>0.42497967955694549</v>
      </c>
      <c r="X74" s="137">
        <v>0.27219061264413735</v>
      </c>
      <c r="Y74" s="137">
        <v>1.1751415542728036E-2</v>
      </c>
      <c r="Z74" s="170">
        <f t="shared" si="13"/>
        <v>0.37521290425963594</v>
      </c>
      <c r="AA74" s="137">
        <v>0</v>
      </c>
      <c r="AB74" s="137">
        <v>1.7663824735146046E-3</v>
      </c>
      <c r="AC74" s="137">
        <v>0.99823361752648543</v>
      </c>
      <c r="AD74" s="191">
        <f t="shared" si="14"/>
        <v>0.62478709574036406</v>
      </c>
      <c r="AE74" s="218"/>
    </row>
    <row r="75" spans="1:31" s="138" customFormat="1" ht="20.100000000000001" customHeight="1" x14ac:dyDescent="0.3">
      <c r="A75" s="134"/>
      <c r="B75" s="135">
        <v>12</v>
      </c>
      <c r="C75" s="51">
        <v>4</v>
      </c>
      <c r="D75" s="136" t="s">
        <v>69</v>
      </c>
      <c r="E75" s="188">
        <v>40105</v>
      </c>
      <c r="F75" s="188">
        <v>0</v>
      </c>
      <c r="G75" s="188">
        <v>2657</v>
      </c>
      <c r="H75" s="188">
        <v>89684</v>
      </c>
      <c r="I75" s="188">
        <v>90791</v>
      </c>
      <c r="J75" s="141"/>
      <c r="K75" s="189">
        <v>32092.3</v>
      </c>
      <c r="L75" s="190">
        <f t="shared" si="10"/>
        <v>353.47446332786291</v>
      </c>
      <c r="M75" s="141"/>
      <c r="N75" s="189">
        <v>12602.92</v>
      </c>
      <c r="O75" s="190">
        <f t="shared" si="11"/>
        <v>138.8124373561256</v>
      </c>
      <c r="P75" s="141"/>
      <c r="Q75" s="189">
        <v>19489.379999999997</v>
      </c>
      <c r="R75" s="190">
        <f t="shared" si="12"/>
        <v>214.66202597173725</v>
      </c>
      <c r="S75" s="141"/>
      <c r="T75" s="137">
        <v>3.9209960866211958E-2</v>
      </c>
      <c r="U75" s="137">
        <v>1.2415376753958606E-2</v>
      </c>
      <c r="V75" s="137">
        <v>0.11007528414050077</v>
      </c>
      <c r="W75" s="137">
        <v>0.51314774671266661</v>
      </c>
      <c r="X75" s="137">
        <v>0.30959333233885483</v>
      </c>
      <c r="Y75" s="137">
        <v>1.5558299187807271E-2</v>
      </c>
      <c r="Z75" s="170">
        <f t="shared" si="13"/>
        <v>0.39270853132994521</v>
      </c>
      <c r="AA75" s="137">
        <v>0</v>
      </c>
      <c r="AB75" s="137">
        <v>3.1771149210493106E-3</v>
      </c>
      <c r="AC75" s="137">
        <v>0.99682288507895078</v>
      </c>
      <c r="AD75" s="191">
        <f t="shared" si="14"/>
        <v>0.60729146867005479</v>
      </c>
      <c r="AE75" s="218"/>
    </row>
    <row r="76" spans="1:31" s="138" customFormat="1" ht="20.100000000000001" customHeight="1" x14ac:dyDescent="0.3">
      <c r="A76" s="134"/>
      <c r="B76" s="135">
        <v>100</v>
      </c>
      <c r="C76" s="51">
        <v>9</v>
      </c>
      <c r="D76" s="136" t="s">
        <v>70</v>
      </c>
      <c r="E76" s="188">
        <v>471</v>
      </c>
      <c r="F76" s="188">
        <v>16</v>
      </c>
      <c r="G76" s="188">
        <v>0</v>
      </c>
      <c r="H76" s="188">
        <v>2221</v>
      </c>
      <c r="I76" s="188">
        <v>2221</v>
      </c>
      <c r="J76" s="141"/>
      <c r="K76" s="189">
        <v>643.83000000000004</v>
      </c>
      <c r="L76" s="190">
        <f t="shared" si="10"/>
        <v>289.88293561458801</v>
      </c>
      <c r="M76" s="141"/>
      <c r="N76" s="189">
        <v>59.63</v>
      </c>
      <c r="O76" s="190">
        <f t="shared" si="11"/>
        <v>26.84826654660063</v>
      </c>
      <c r="P76" s="141"/>
      <c r="Q76" s="189">
        <v>584.20000000000005</v>
      </c>
      <c r="R76" s="190">
        <f t="shared" si="12"/>
        <v>263.03466906798741</v>
      </c>
      <c r="S76" s="141"/>
      <c r="T76" s="137">
        <v>0.20526580580244844</v>
      </c>
      <c r="U76" s="137">
        <v>0</v>
      </c>
      <c r="V76" s="137">
        <v>0</v>
      </c>
      <c r="W76" s="137">
        <v>0.79473419419755154</v>
      </c>
      <c r="X76" s="137">
        <v>0</v>
      </c>
      <c r="Y76" s="137">
        <v>0</v>
      </c>
      <c r="Z76" s="170">
        <f t="shared" si="13"/>
        <v>9.2617616451547771E-2</v>
      </c>
      <c r="AA76" s="137">
        <v>0</v>
      </c>
      <c r="AB76" s="137">
        <v>0</v>
      </c>
      <c r="AC76" s="137">
        <v>1</v>
      </c>
      <c r="AD76" s="191">
        <f t="shared" si="14"/>
        <v>0.90738238354845224</v>
      </c>
      <c r="AE76" s="218"/>
    </row>
    <row r="77" spans="1:31" s="138" customFormat="1" ht="20.100000000000001" customHeight="1" x14ac:dyDescent="0.3">
      <c r="A77" s="134"/>
      <c r="B77" s="135">
        <v>56</v>
      </c>
      <c r="C77" s="51">
        <v>5</v>
      </c>
      <c r="D77" s="136" t="s">
        <v>71</v>
      </c>
      <c r="E77" s="188">
        <v>11848</v>
      </c>
      <c r="F77" s="188">
        <v>1864</v>
      </c>
      <c r="G77" s="188">
        <v>40</v>
      </c>
      <c r="H77" s="188">
        <v>32020</v>
      </c>
      <c r="I77" s="188">
        <v>32037</v>
      </c>
      <c r="J77" s="141"/>
      <c r="K77" s="189">
        <v>13719.646493238255</v>
      </c>
      <c r="L77" s="190">
        <f t="shared" si="10"/>
        <v>428.24379602454212</v>
      </c>
      <c r="M77" s="141"/>
      <c r="N77" s="189">
        <v>8750.4190192525166</v>
      </c>
      <c r="O77" s="190">
        <f t="shared" si="11"/>
        <v>273.13478225965343</v>
      </c>
      <c r="P77" s="141">
        <v>5</v>
      </c>
      <c r="Q77" s="189">
        <v>4969.2274739857385</v>
      </c>
      <c r="R77" s="190">
        <f t="shared" si="12"/>
        <v>155.10901376488866</v>
      </c>
      <c r="S77" s="141"/>
      <c r="T77" s="137">
        <v>2.0162463033121254E-2</v>
      </c>
      <c r="U77" s="137">
        <v>1.108518343939671E-4</v>
      </c>
      <c r="V77" s="137">
        <v>0.13966416891706707</v>
      </c>
      <c r="W77" s="137">
        <v>0.40868557175739517</v>
      </c>
      <c r="X77" s="137">
        <v>0.42164483907968225</v>
      </c>
      <c r="Y77" s="137">
        <v>9.7321053783404523E-3</v>
      </c>
      <c r="Z77" s="170">
        <f t="shared" si="13"/>
        <v>0.637802076282736</v>
      </c>
      <c r="AA77" s="137">
        <v>0</v>
      </c>
      <c r="AB77" s="137">
        <v>2.205574217999958E-3</v>
      </c>
      <c r="AC77" s="137">
        <v>0.99779442578200006</v>
      </c>
      <c r="AD77" s="191">
        <f t="shared" si="14"/>
        <v>0.362197923717264</v>
      </c>
      <c r="AE77" s="218"/>
    </row>
    <row r="78" spans="1:31" s="138" customFormat="1" ht="20.100000000000001" customHeight="1" x14ac:dyDescent="0.3">
      <c r="A78" s="134"/>
      <c r="B78" s="135">
        <v>239</v>
      </c>
      <c r="C78" s="51">
        <v>7</v>
      </c>
      <c r="D78" s="136" t="s">
        <v>105</v>
      </c>
      <c r="E78" s="188">
        <v>17895</v>
      </c>
      <c r="F78" s="188">
        <v>1631</v>
      </c>
      <c r="G78" s="188">
        <v>676</v>
      </c>
      <c r="H78" s="188">
        <v>38174</v>
      </c>
      <c r="I78" s="188">
        <v>38456</v>
      </c>
      <c r="J78" s="141"/>
      <c r="K78" s="189">
        <v>19138.85960411566</v>
      </c>
      <c r="L78" s="190">
        <f t="shared" si="10"/>
        <v>497.68201591729928</v>
      </c>
      <c r="M78" s="141"/>
      <c r="N78" s="189">
        <v>8306.0807338304985</v>
      </c>
      <c r="O78" s="190">
        <f t="shared" si="11"/>
        <v>215.9892015246125</v>
      </c>
      <c r="P78" s="141" t="s">
        <v>130</v>
      </c>
      <c r="Q78" s="189">
        <v>10832.778870285159</v>
      </c>
      <c r="R78" s="190">
        <f t="shared" si="12"/>
        <v>281.69281439268667</v>
      </c>
      <c r="S78" s="141"/>
      <c r="T78" s="137">
        <v>2.5323616124183507E-2</v>
      </c>
      <c r="U78" s="137">
        <v>0</v>
      </c>
      <c r="V78" s="137">
        <v>5.896643864839117E-2</v>
      </c>
      <c r="W78" s="137">
        <v>0.44198930787323731</v>
      </c>
      <c r="X78" s="137">
        <v>0.46209782713916148</v>
      </c>
      <c r="Y78" s="137">
        <v>1.162281021502651E-2</v>
      </c>
      <c r="Z78" s="170">
        <f t="shared" si="13"/>
        <v>0.4339903685820623</v>
      </c>
      <c r="AA78" s="137">
        <v>0</v>
      </c>
      <c r="AB78" s="137">
        <v>1.3320681768536967E-3</v>
      </c>
      <c r="AC78" s="137">
        <v>0.99866793182314628</v>
      </c>
      <c r="AD78" s="191">
        <f t="shared" si="14"/>
        <v>0.56600963141793759</v>
      </c>
      <c r="AE78" s="218"/>
    </row>
    <row r="79" spans="1:31" s="138" customFormat="1" ht="20.100000000000001" customHeight="1" x14ac:dyDescent="0.3">
      <c r="A79" s="134"/>
      <c r="B79" s="135">
        <v>441</v>
      </c>
      <c r="C79" s="51">
        <v>2</v>
      </c>
      <c r="D79" s="136" t="s">
        <v>72</v>
      </c>
      <c r="E79" s="188">
        <v>290732</v>
      </c>
      <c r="F79" s="188">
        <v>121951</v>
      </c>
      <c r="G79" s="188">
        <v>26</v>
      </c>
      <c r="H79" s="188">
        <v>991429</v>
      </c>
      <c r="I79" s="188">
        <v>991440</v>
      </c>
      <c r="J79" s="141"/>
      <c r="K79" s="189">
        <v>351790.25</v>
      </c>
      <c r="L79" s="190">
        <f t="shared" si="10"/>
        <v>354.82757403372869</v>
      </c>
      <c r="M79" s="141"/>
      <c r="N79" s="189">
        <v>150588.51999999999</v>
      </c>
      <c r="O79" s="190">
        <f t="shared" si="11"/>
        <v>151.88868716210763</v>
      </c>
      <c r="P79" s="141"/>
      <c r="Q79" s="189">
        <v>201201.73</v>
      </c>
      <c r="R79" s="190">
        <f t="shared" si="12"/>
        <v>202.93888687162107</v>
      </c>
      <c r="S79" s="141">
        <v>1</v>
      </c>
      <c r="T79" s="137">
        <v>3.6276138446675751E-2</v>
      </c>
      <c r="U79" s="137">
        <v>1.1435134630448588E-3</v>
      </c>
      <c r="V79" s="137">
        <v>5.515506759745032E-2</v>
      </c>
      <c r="W79" s="137">
        <v>0.42752076984354453</v>
      </c>
      <c r="X79" s="137">
        <v>0.47666415740057738</v>
      </c>
      <c r="Y79" s="137">
        <v>3.2403532487071392E-3</v>
      </c>
      <c r="Z79" s="170">
        <f t="shared" si="13"/>
        <v>0.42806337014741025</v>
      </c>
      <c r="AA79" s="137">
        <v>0</v>
      </c>
      <c r="AB79" s="137">
        <v>6.7096838580861106E-4</v>
      </c>
      <c r="AC79" s="137">
        <v>0.9993290316141914</v>
      </c>
      <c r="AD79" s="191">
        <f t="shared" si="14"/>
        <v>0.57193662985258975</v>
      </c>
      <c r="AE79" s="218"/>
    </row>
    <row r="80" spans="1:31" s="138" customFormat="1" ht="20.100000000000001" customHeight="1" x14ac:dyDescent="0.3">
      <c r="A80" s="134"/>
      <c r="B80" s="135">
        <v>41</v>
      </c>
      <c r="C80" s="51">
        <v>5</v>
      </c>
      <c r="D80" s="136" t="s">
        <v>133</v>
      </c>
      <c r="E80" s="188">
        <v>6356</v>
      </c>
      <c r="F80" s="188">
        <v>3274</v>
      </c>
      <c r="G80" s="188">
        <v>0</v>
      </c>
      <c r="H80" s="188">
        <v>21341</v>
      </c>
      <c r="I80" s="188">
        <v>21341</v>
      </c>
      <c r="J80" s="141"/>
      <c r="K80" s="189">
        <v>7949.39</v>
      </c>
      <c r="L80" s="190">
        <f t="shared" si="10"/>
        <v>372.49379129375382</v>
      </c>
      <c r="M80" s="141"/>
      <c r="N80" s="189">
        <v>2517.0700000000002</v>
      </c>
      <c r="O80" s="190">
        <f t="shared" si="11"/>
        <v>117.94526966871281</v>
      </c>
      <c r="P80" s="141"/>
      <c r="Q80" s="189">
        <v>5432.32</v>
      </c>
      <c r="R80" s="190">
        <f t="shared" si="12"/>
        <v>254.54852162504099</v>
      </c>
      <c r="S80" s="141">
        <v>3</v>
      </c>
      <c r="T80" s="137">
        <v>4.6717016213295617E-2</v>
      </c>
      <c r="U80" s="137">
        <v>0</v>
      </c>
      <c r="V80" s="137">
        <v>0.22244117167977051</v>
      </c>
      <c r="W80" s="137">
        <v>0.73084181210693377</v>
      </c>
      <c r="X80" s="137">
        <v>0</v>
      </c>
      <c r="Y80" s="137">
        <v>0</v>
      </c>
      <c r="Z80" s="170">
        <f t="shared" si="13"/>
        <v>0.31663687402429619</v>
      </c>
      <c r="AA80" s="137">
        <v>0</v>
      </c>
      <c r="AB80" s="137">
        <v>1.1733476672950048E-2</v>
      </c>
      <c r="AC80" s="137">
        <v>0.98826652332705001</v>
      </c>
      <c r="AD80" s="191">
        <f t="shared" si="14"/>
        <v>0.6833631259757037</v>
      </c>
      <c r="AE80" s="218"/>
    </row>
    <row r="81" spans="1:31" s="138" customFormat="1" ht="20.100000000000001" customHeight="1" x14ac:dyDescent="0.3">
      <c r="A81" s="134"/>
      <c r="B81" s="135">
        <v>878</v>
      </c>
      <c r="C81" s="51">
        <v>4</v>
      </c>
      <c r="D81" s="136" t="s">
        <v>129</v>
      </c>
      <c r="E81" s="188">
        <v>43714</v>
      </c>
      <c r="F81" s="188">
        <v>3323</v>
      </c>
      <c r="G81" s="188">
        <v>0</v>
      </c>
      <c r="H81" s="188">
        <v>110862</v>
      </c>
      <c r="I81" s="188">
        <v>110862</v>
      </c>
      <c r="J81" s="141"/>
      <c r="K81" s="189">
        <v>42905.52485168336</v>
      </c>
      <c r="L81" s="190">
        <f t="shared" si="10"/>
        <v>387.01741671342177</v>
      </c>
      <c r="M81" s="141"/>
      <c r="N81" s="189">
        <v>21455.864123930856</v>
      </c>
      <c r="O81" s="190">
        <f t="shared" si="11"/>
        <v>193.53668636621074</v>
      </c>
      <c r="P81" s="141">
        <v>5</v>
      </c>
      <c r="Q81" s="189">
        <v>21449.6607277525</v>
      </c>
      <c r="R81" s="190">
        <f t="shared" si="12"/>
        <v>193.48073034721094</v>
      </c>
      <c r="S81" s="141">
        <v>1</v>
      </c>
      <c r="T81" s="137">
        <v>2.8470072166363453E-2</v>
      </c>
      <c r="U81" s="137">
        <v>0</v>
      </c>
      <c r="V81" s="137">
        <v>8.2553188711911696E-2</v>
      </c>
      <c r="W81" s="137">
        <v>0.49973936906324873</v>
      </c>
      <c r="X81" s="137">
        <v>0.38923737005847603</v>
      </c>
      <c r="Y81" s="137">
        <v>0</v>
      </c>
      <c r="Z81" s="170">
        <f t="shared" si="13"/>
        <v>0.50007229134476039</v>
      </c>
      <c r="AA81" s="137">
        <v>0</v>
      </c>
      <c r="AB81" s="137">
        <v>8.8644758727576805E-3</v>
      </c>
      <c r="AC81" s="137">
        <v>0.99113552412724237</v>
      </c>
      <c r="AD81" s="191">
        <f t="shared" si="14"/>
        <v>0.49992770865523956</v>
      </c>
      <c r="AE81" s="218"/>
    </row>
    <row r="82" spans="1:31" s="138" customFormat="1" ht="20.100000000000001" customHeight="1" x14ac:dyDescent="0.3">
      <c r="A82" s="134"/>
      <c r="B82" s="135">
        <v>270</v>
      </c>
      <c r="C82" s="51">
        <v>1</v>
      </c>
      <c r="D82" s="136" t="s">
        <v>73</v>
      </c>
      <c r="E82" s="188">
        <v>342838</v>
      </c>
      <c r="F82" s="188">
        <v>102112</v>
      </c>
      <c r="G82" s="188">
        <v>0</v>
      </c>
      <c r="H82" s="188">
        <v>1469700</v>
      </c>
      <c r="I82" s="188">
        <v>1469700</v>
      </c>
      <c r="J82" s="141"/>
      <c r="K82" s="189">
        <v>532036.81000000006</v>
      </c>
      <c r="L82" s="190">
        <f t="shared" si="10"/>
        <v>362.00368102333812</v>
      </c>
      <c r="M82" s="141"/>
      <c r="N82" s="189">
        <v>267786.96000000002</v>
      </c>
      <c r="O82" s="190">
        <f t="shared" si="11"/>
        <v>182.2051847315779</v>
      </c>
      <c r="P82" s="141"/>
      <c r="Q82" s="189">
        <v>264249.85000000003</v>
      </c>
      <c r="R82" s="190">
        <f t="shared" si="12"/>
        <v>179.79849629176024</v>
      </c>
      <c r="S82" s="141"/>
      <c r="T82" s="137">
        <v>3.0240643532455799E-2</v>
      </c>
      <c r="U82" s="137">
        <v>4.7390657110413436E-3</v>
      </c>
      <c r="V82" s="137">
        <v>7.3056320591562779E-2</v>
      </c>
      <c r="W82" s="137">
        <v>0.45768688662061807</v>
      </c>
      <c r="X82" s="137">
        <v>0.42964485649338557</v>
      </c>
      <c r="Y82" s="137">
        <v>4.6322270509363116E-3</v>
      </c>
      <c r="Z82" s="170">
        <f t="shared" si="13"/>
        <v>0.5033241215020442</v>
      </c>
      <c r="AA82" s="137">
        <v>-2.8438426738936651E-2</v>
      </c>
      <c r="AB82" s="137">
        <v>1.3240121044534178E-3</v>
      </c>
      <c r="AC82" s="137">
        <v>1.0271144146344831</v>
      </c>
      <c r="AD82" s="191">
        <f t="shared" si="14"/>
        <v>0.4966758784979558</v>
      </c>
      <c r="AE82" s="218"/>
    </row>
    <row r="83" spans="1:31" s="138" customFormat="1" ht="20.100000000000001" customHeight="1" x14ac:dyDescent="0.3">
      <c r="A83" s="134"/>
      <c r="B83" s="135">
        <v>293</v>
      </c>
      <c r="C83" s="51">
        <v>3</v>
      </c>
      <c r="D83" s="136" t="s">
        <v>74</v>
      </c>
      <c r="E83" s="188">
        <v>26711</v>
      </c>
      <c r="F83" s="188">
        <v>8064</v>
      </c>
      <c r="G83" s="188">
        <v>0</v>
      </c>
      <c r="H83" s="188">
        <v>81961</v>
      </c>
      <c r="I83" s="188">
        <v>81961</v>
      </c>
      <c r="J83" s="141"/>
      <c r="K83" s="189">
        <v>35870.92</v>
      </c>
      <c r="L83" s="190">
        <f t="shared" si="10"/>
        <v>437.65839850660677</v>
      </c>
      <c r="M83" s="141"/>
      <c r="N83" s="189">
        <v>19504.27</v>
      </c>
      <c r="O83" s="190">
        <f t="shared" si="11"/>
        <v>237.97013213601591</v>
      </c>
      <c r="P83" s="141"/>
      <c r="Q83" s="189">
        <v>16366.65</v>
      </c>
      <c r="R83" s="190">
        <f t="shared" si="12"/>
        <v>199.6882663705909</v>
      </c>
      <c r="S83" s="141">
        <v>1</v>
      </c>
      <c r="T83" s="137">
        <v>2.315441695587684E-2</v>
      </c>
      <c r="U83" s="137">
        <v>3.8914555633202371E-3</v>
      </c>
      <c r="V83" s="137">
        <v>0.11651294819031935</v>
      </c>
      <c r="W83" s="137">
        <v>0.56608373448480764</v>
      </c>
      <c r="X83" s="137">
        <v>0.28039808718808751</v>
      </c>
      <c r="Y83" s="137">
        <v>9.959357617588354E-3</v>
      </c>
      <c r="Z83" s="170">
        <f t="shared" si="13"/>
        <v>0.54373486935935855</v>
      </c>
      <c r="AA83" s="137">
        <v>0</v>
      </c>
      <c r="AB83" s="137">
        <v>3.9562158413603277E-3</v>
      </c>
      <c r="AC83" s="137">
        <v>0.9960437841586397</v>
      </c>
      <c r="AD83" s="191">
        <f t="shared" si="14"/>
        <v>0.4562651306406415</v>
      </c>
      <c r="AE83" s="218"/>
    </row>
    <row r="84" spans="1:31" s="138" customFormat="1" ht="20.100000000000001" customHeight="1" x14ac:dyDescent="0.3">
      <c r="A84" s="134"/>
      <c r="B84" s="135">
        <v>88</v>
      </c>
      <c r="C84" s="51">
        <v>4</v>
      </c>
      <c r="D84" s="136" t="s">
        <v>75</v>
      </c>
      <c r="E84" s="188">
        <v>33470</v>
      </c>
      <c r="F84" s="188">
        <v>448</v>
      </c>
      <c r="G84" s="188">
        <v>11556</v>
      </c>
      <c r="H84" s="188">
        <v>56619</v>
      </c>
      <c r="I84" s="188">
        <v>61434</v>
      </c>
      <c r="J84" s="141"/>
      <c r="K84" s="189">
        <v>24836.25</v>
      </c>
      <c r="L84" s="190">
        <f t="shared" si="10"/>
        <v>404.27531985545465</v>
      </c>
      <c r="M84" s="141"/>
      <c r="N84" s="189">
        <v>12498.3</v>
      </c>
      <c r="O84" s="190">
        <f t="shared" si="11"/>
        <v>203.44271901552887</v>
      </c>
      <c r="P84" s="141"/>
      <c r="Q84" s="189">
        <v>12337.95</v>
      </c>
      <c r="R84" s="190">
        <f t="shared" si="12"/>
        <v>200.83260083992576</v>
      </c>
      <c r="S84" s="141"/>
      <c r="T84" s="137">
        <v>2.4960994695278561E-2</v>
      </c>
      <c r="U84" s="137">
        <v>1.2015234071833769E-2</v>
      </c>
      <c r="V84" s="137">
        <v>0.15958650376451197</v>
      </c>
      <c r="W84" s="137">
        <v>0.64769448645015726</v>
      </c>
      <c r="X84" s="137">
        <v>0.14094556859732923</v>
      </c>
      <c r="Y84" s="137">
        <v>1.4797212420889242E-2</v>
      </c>
      <c r="Z84" s="170">
        <f t="shared" si="13"/>
        <v>0.5032281443454627</v>
      </c>
      <c r="AA84" s="137">
        <v>0</v>
      </c>
      <c r="AB84" s="137">
        <v>3.0726336222792272E-3</v>
      </c>
      <c r="AC84" s="137">
        <v>0.99692736637772084</v>
      </c>
      <c r="AD84" s="191">
        <f t="shared" si="14"/>
        <v>0.49677185565453724</v>
      </c>
      <c r="AE84" s="218"/>
    </row>
    <row r="85" spans="1:31" s="138" customFormat="1" ht="20.100000000000001" customHeight="1" x14ac:dyDescent="0.3">
      <c r="A85" s="134"/>
      <c r="B85" s="135">
        <v>696</v>
      </c>
      <c r="C85" s="51">
        <v>5</v>
      </c>
      <c r="D85" s="136" t="s">
        <v>126</v>
      </c>
      <c r="E85" s="188">
        <v>2221</v>
      </c>
      <c r="F85" s="188">
        <v>200</v>
      </c>
      <c r="G85" s="188">
        <v>0</v>
      </c>
      <c r="H85" s="188">
        <v>5742</v>
      </c>
      <c r="I85" s="188">
        <v>5742</v>
      </c>
      <c r="J85" s="141"/>
      <c r="K85" s="189">
        <v>2551.33</v>
      </c>
      <c r="L85" s="190">
        <f t="shared" si="10"/>
        <v>444.32776036224311</v>
      </c>
      <c r="M85" s="141"/>
      <c r="N85" s="189">
        <v>524.47</v>
      </c>
      <c r="O85" s="190">
        <f t="shared" si="11"/>
        <v>91.339254615116687</v>
      </c>
      <c r="P85" s="141"/>
      <c r="Q85" s="189">
        <v>2026.86</v>
      </c>
      <c r="R85" s="190">
        <f t="shared" si="12"/>
        <v>352.98850574712645</v>
      </c>
      <c r="S85" s="141"/>
      <c r="T85" s="137">
        <v>6.0327568783724521E-2</v>
      </c>
      <c r="U85" s="137">
        <v>0</v>
      </c>
      <c r="V85" s="137">
        <v>3.9392148263961708E-2</v>
      </c>
      <c r="W85" s="137">
        <v>0.64005567525311258</v>
      </c>
      <c r="X85" s="137">
        <v>0.26022460769920108</v>
      </c>
      <c r="Y85" s="137">
        <v>0</v>
      </c>
      <c r="Z85" s="170">
        <f t="shared" si="13"/>
        <v>0.20556729235340002</v>
      </c>
      <c r="AA85" s="137">
        <v>0</v>
      </c>
      <c r="AB85" s="137">
        <v>0</v>
      </c>
      <c r="AC85" s="137">
        <v>1</v>
      </c>
      <c r="AD85" s="191">
        <f t="shared" si="14"/>
        <v>0.79443270764660001</v>
      </c>
      <c r="AE85" s="218"/>
    </row>
    <row r="86" spans="1:31" s="138" customFormat="1" ht="20.100000000000001" customHeight="1" x14ac:dyDescent="0.3">
      <c r="A86" s="134"/>
      <c r="B86" s="135">
        <v>224</v>
      </c>
      <c r="C86" s="51">
        <v>5</v>
      </c>
      <c r="D86" s="136" t="s">
        <v>135</v>
      </c>
      <c r="E86" s="188">
        <v>1501</v>
      </c>
      <c r="F86" s="188">
        <v>444</v>
      </c>
      <c r="G86" s="188">
        <v>0</v>
      </c>
      <c r="H86" s="188">
        <v>4222</v>
      </c>
      <c r="I86" s="188">
        <v>4222</v>
      </c>
      <c r="J86" s="141"/>
      <c r="K86" s="189">
        <v>1266.98</v>
      </c>
      <c r="L86" s="190">
        <f t="shared" si="10"/>
        <v>300.09000473709142</v>
      </c>
      <c r="M86" s="141"/>
      <c r="N86" s="189">
        <v>481.53</v>
      </c>
      <c r="O86" s="190">
        <f t="shared" si="11"/>
        <v>114.0525817148271</v>
      </c>
      <c r="P86" s="141"/>
      <c r="Q86" s="189">
        <v>785.45</v>
      </c>
      <c r="R86" s="190">
        <f t="shared" si="12"/>
        <v>186.03742302226433</v>
      </c>
      <c r="S86" s="141"/>
      <c r="T86" s="137">
        <v>4.8304363175710761E-2</v>
      </c>
      <c r="U86" s="137">
        <v>0</v>
      </c>
      <c r="V86" s="137">
        <v>0.34660353456690135</v>
      </c>
      <c r="W86" s="137">
        <v>0.60509210225738796</v>
      </c>
      <c r="X86" s="137">
        <v>0</v>
      </c>
      <c r="Y86" s="137">
        <v>0</v>
      </c>
      <c r="Z86" s="170">
        <f t="shared" si="13"/>
        <v>0.38006124800707192</v>
      </c>
      <c r="AA86" s="137">
        <v>0</v>
      </c>
      <c r="AB86" s="137">
        <v>0</v>
      </c>
      <c r="AC86" s="137">
        <v>1</v>
      </c>
      <c r="AD86" s="191">
        <f t="shared" si="14"/>
        <v>0.61993875199292814</v>
      </c>
      <c r="AE86" s="218"/>
    </row>
    <row r="87" spans="1:31" s="138" customFormat="1" ht="20.100000000000001" customHeight="1" x14ac:dyDescent="0.3">
      <c r="A87" s="134"/>
      <c r="B87" s="135">
        <v>87</v>
      </c>
      <c r="C87" s="51">
        <v>4</v>
      </c>
      <c r="D87" s="136" t="s">
        <v>76</v>
      </c>
      <c r="E87" s="188">
        <v>73991</v>
      </c>
      <c r="F87" s="188">
        <v>6589</v>
      </c>
      <c r="G87" s="188">
        <v>3838</v>
      </c>
      <c r="H87" s="188">
        <v>169447</v>
      </c>
      <c r="I87" s="188">
        <v>171046</v>
      </c>
      <c r="J87" s="141"/>
      <c r="K87" s="189">
        <v>44481.85</v>
      </c>
      <c r="L87" s="190">
        <f t="shared" si="10"/>
        <v>260.05782070320265</v>
      </c>
      <c r="M87" s="141"/>
      <c r="N87" s="189">
        <v>23434.25</v>
      </c>
      <c r="O87" s="190">
        <f t="shared" si="11"/>
        <v>137.00554236871952</v>
      </c>
      <c r="P87" s="141"/>
      <c r="Q87" s="189">
        <v>21047.600000000002</v>
      </c>
      <c r="R87" s="190">
        <f t="shared" si="12"/>
        <v>123.05227833448315</v>
      </c>
      <c r="S87" s="141">
        <v>2</v>
      </c>
      <c r="T87" s="137">
        <v>3.9841257987774305E-2</v>
      </c>
      <c r="U87" s="137">
        <v>0</v>
      </c>
      <c r="V87" s="137">
        <v>0.14035695616458815</v>
      </c>
      <c r="W87" s="137">
        <v>0.57194106916159038</v>
      </c>
      <c r="X87" s="137">
        <v>0.23732186863245036</v>
      </c>
      <c r="Y87" s="137">
        <v>1.0538848053596766E-2</v>
      </c>
      <c r="Z87" s="170">
        <f t="shared" si="13"/>
        <v>0.52682723402916021</v>
      </c>
      <c r="AA87" s="137">
        <v>0</v>
      </c>
      <c r="AB87" s="137">
        <v>5.6491001349322483E-3</v>
      </c>
      <c r="AC87" s="137">
        <v>0.99435089986506764</v>
      </c>
      <c r="AD87" s="191">
        <f t="shared" si="14"/>
        <v>0.47317276597083985</v>
      </c>
      <c r="AE87" s="218"/>
    </row>
    <row r="88" spans="1:31" s="138" customFormat="1" ht="20.100000000000001" customHeight="1" x14ac:dyDescent="0.3">
      <c r="A88" s="134"/>
      <c r="B88" s="135">
        <v>565</v>
      </c>
      <c r="C88" s="51">
        <v>5</v>
      </c>
      <c r="D88" s="136" t="s">
        <v>77</v>
      </c>
      <c r="E88" s="188">
        <v>3246</v>
      </c>
      <c r="F88" s="188">
        <v>576</v>
      </c>
      <c r="G88" s="188">
        <v>0</v>
      </c>
      <c r="H88" s="188">
        <v>8223</v>
      </c>
      <c r="I88" s="188">
        <v>8223</v>
      </c>
      <c r="J88" s="141"/>
      <c r="K88" s="189">
        <v>3636.65</v>
      </c>
      <c r="L88" s="190">
        <f t="shared" si="10"/>
        <v>442.25343548583243</v>
      </c>
      <c r="M88" s="141"/>
      <c r="N88" s="189">
        <v>1257.17</v>
      </c>
      <c r="O88" s="190">
        <f t="shared" si="11"/>
        <v>152.88459199805425</v>
      </c>
      <c r="P88" s="141"/>
      <c r="Q88" s="189">
        <v>2379.48</v>
      </c>
      <c r="R88" s="190">
        <f t="shared" si="12"/>
        <v>289.36884348777818</v>
      </c>
      <c r="S88" s="141"/>
      <c r="T88" s="137">
        <v>3.6041267290819856E-2</v>
      </c>
      <c r="U88" s="137">
        <v>0</v>
      </c>
      <c r="V88" s="137">
        <v>8.0975524392086981E-3</v>
      </c>
      <c r="W88" s="137">
        <v>0.84675899043088831</v>
      </c>
      <c r="X88" s="137">
        <v>0.10910218983908301</v>
      </c>
      <c r="Y88" s="137">
        <v>0</v>
      </c>
      <c r="Z88" s="170">
        <f t="shared" si="13"/>
        <v>0.34569452655603372</v>
      </c>
      <c r="AA88" s="137">
        <v>0</v>
      </c>
      <c r="AB88" s="137">
        <v>4.9212432968547756E-3</v>
      </c>
      <c r="AC88" s="137">
        <v>0.99507875670314516</v>
      </c>
      <c r="AD88" s="191">
        <f t="shared" si="14"/>
        <v>0.65430547344396628</v>
      </c>
      <c r="AE88" s="218"/>
    </row>
    <row r="89" spans="1:31" s="138" customFormat="1" ht="20.100000000000001" customHeight="1" x14ac:dyDescent="0.3">
      <c r="A89" s="134"/>
      <c r="B89" s="135">
        <v>103</v>
      </c>
      <c r="C89" s="51">
        <v>3</v>
      </c>
      <c r="D89" s="136" t="s">
        <v>78</v>
      </c>
      <c r="E89" s="188">
        <v>26734</v>
      </c>
      <c r="F89" s="188">
        <v>8362</v>
      </c>
      <c r="G89" s="188">
        <v>46</v>
      </c>
      <c r="H89" s="188">
        <v>77754</v>
      </c>
      <c r="I89" s="188">
        <v>77773</v>
      </c>
      <c r="J89" s="141"/>
      <c r="K89" s="189">
        <v>30370.73</v>
      </c>
      <c r="L89" s="190">
        <f t="shared" si="10"/>
        <v>390.50480243786404</v>
      </c>
      <c r="M89" s="141"/>
      <c r="N89" s="189">
        <v>11421.39</v>
      </c>
      <c r="O89" s="190">
        <f t="shared" si="11"/>
        <v>146.85546397850155</v>
      </c>
      <c r="P89" s="141"/>
      <c r="Q89" s="189">
        <v>18949.34</v>
      </c>
      <c r="R89" s="190">
        <f t="shared" si="12"/>
        <v>243.6493384593625</v>
      </c>
      <c r="S89" s="141"/>
      <c r="T89" s="137">
        <v>3.7510320547674149E-2</v>
      </c>
      <c r="U89" s="137">
        <v>0</v>
      </c>
      <c r="V89" s="137">
        <v>6.1601959131068994E-2</v>
      </c>
      <c r="W89" s="137">
        <v>0.40895985514897931</v>
      </c>
      <c r="X89" s="137">
        <v>0.49192786517227766</v>
      </c>
      <c r="Y89" s="137">
        <v>0</v>
      </c>
      <c r="Z89" s="170">
        <f t="shared" si="13"/>
        <v>0.37606570536829376</v>
      </c>
      <c r="AA89" s="137">
        <v>0</v>
      </c>
      <c r="AB89" s="137">
        <v>0</v>
      </c>
      <c r="AC89" s="137">
        <v>1</v>
      </c>
      <c r="AD89" s="191">
        <f t="shared" si="14"/>
        <v>0.62393429463170624</v>
      </c>
      <c r="AE89" s="218"/>
    </row>
    <row r="90" spans="1:31" s="138" customFormat="1" ht="20.100000000000001" customHeight="1" x14ac:dyDescent="0.3">
      <c r="A90" s="134"/>
      <c r="B90" s="135">
        <v>55</v>
      </c>
      <c r="C90" s="51">
        <v>3</v>
      </c>
      <c r="D90" s="136" t="s">
        <v>79</v>
      </c>
      <c r="E90" s="188">
        <v>26137</v>
      </c>
      <c r="F90" s="188">
        <v>8348</v>
      </c>
      <c r="G90" s="188">
        <v>109</v>
      </c>
      <c r="H90" s="188">
        <v>73368</v>
      </c>
      <c r="I90" s="188">
        <v>73413</v>
      </c>
      <c r="J90" s="141"/>
      <c r="K90" s="189">
        <v>30820.67</v>
      </c>
      <c r="L90" s="190">
        <f t="shared" si="10"/>
        <v>419.82578017517335</v>
      </c>
      <c r="M90" s="141"/>
      <c r="N90" s="189">
        <v>9526.89</v>
      </c>
      <c r="O90" s="190">
        <f t="shared" si="11"/>
        <v>129.77115769686569</v>
      </c>
      <c r="P90" s="141"/>
      <c r="Q90" s="189">
        <v>21293.78</v>
      </c>
      <c r="R90" s="190">
        <f t="shared" si="12"/>
        <v>290.05462247830764</v>
      </c>
      <c r="S90" s="141"/>
      <c r="T90" s="137">
        <v>4.2433574860211466E-2</v>
      </c>
      <c r="U90" s="137">
        <v>1.4470619478129802E-2</v>
      </c>
      <c r="V90" s="137">
        <v>0.13289331565705073</v>
      </c>
      <c r="W90" s="137">
        <v>0.68729354490290129</v>
      </c>
      <c r="X90" s="137">
        <v>0.11144560291973563</v>
      </c>
      <c r="Y90" s="137">
        <v>1.1463342181971242E-2</v>
      </c>
      <c r="Z90" s="170">
        <f t="shared" si="13"/>
        <v>0.30910716736527794</v>
      </c>
      <c r="AA90" s="137">
        <v>0</v>
      </c>
      <c r="AB90" s="137">
        <v>1.4328127744346003E-3</v>
      </c>
      <c r="AC90" s="137">
        <v>0.99856718722556548</v>
      </c>
      <c r="AD90" s="191">
        <f t="shared" si="14"/>
        <v>0.69089283263472212</v>
      </c>
      <c r="AE90" s="218"/>
    </row>
    <row r="91" spans="1:31" s="138" customFormat="1" ht="20.100000000000001" customHeight="1" x14ac:dyDescent="0.3">
      <c r="A91" s="134"/>
      <c r="B91" s="135">
        <v>974</v>
      </c>
      <c r="C91" s="51">
        <v>8</v>
      </c>
      <c r="D91" s="136" t="s">
        <v>152</v>
      </c>
      <c r="E91" s="188">
        <v>160</v>
      </c>
      <c r="F91" s="188">
        <v>0</v>
      </c>
      <c r="G91" s="188">
        <v>0</v>
      </c>
      <c r="H91" s="188">
        <v>441</v>
      </c>
      <c r="I91" s="188">
        <v>441</v>
      </c>
      <c r="J91" s="141"/>
      <c r="K91" s="189">
        <v>135.41</v>
      </c>
      <c r="L91" s="190">
        <f t="shared" si="10"/>
        <v>307.05215419501133</v>
      </c>
      <c r="M91" s="141"/>
      <c r="N91" s="189">
        <v>21.4</v>
      </c>
      <c r="O91" s="190">
        <f t="shared" si="11"/>
        <v>48.52607709750567</v>
      </c>
      <c r="P91" s="141"/>
      <c r="Q91" s="189">
        <v>114.01</v>
      </c>
      <c r="R91" s="190">
        <f t="shared" si="12"/>
        <v>258.52607709750566</v>
      </c>
      <c r="S91" s="141">
        <v>3</v>
      </c>
      <c r="T91" s="137">
        <v>0.11355140186915889</v>
      </c>
      <c r="U91" s="137">
        <v>0</v>
      </c>
      <c r="V91" s="137">
        <v>0</v>
      </c>
      <c r="W91" s="137">
        <v>0.88644859813084109</v>
      </c>
      <c r="X91" s="137">
        <v>0</v>
      </c>
      <c r="Y91" s="137">
        <v>0</v>
      </c>
      <c r="Z91" s="170">
        <f t="shared" si="13"/>
        <v>0.15803854959013366</v>
      </c>
      <c r="AA91" s="137">
        <v>0</v>
      </c>
      <c r="AB91" s="137">
        <v>0</v>
      </c>
      <c r="AC91" s="137">
        <v>1</v>
      </c>
      <c r="AD91" s="191">
        <f t="shared" si="14"/>
        <v>0.84196145040986636</v>
      </c>
      <c r="AE91" s="218"/>
    </row>
    <row r="92" spans="1:31" s="138" customFormat="1" ht="20.100000000000001" customHeight="1" x14ac:dyDescent="0.3">
      <c r="A92" s="134"/>
      <c r="B92" s="135">
        <v>335</v>
      </c>
      <c r="C92" s="51">
        <v>2</v>
      </c>
      <c r="D92" s="136" t="s">
        <v>80</v>
      </c>
      <c r="E92" s="188">
        <v>141900</v>
      </c>
      <c r="F92" s="188">
        <v>6248</v>
      </c>
      <c r="G92" s="188">
        <v>9419</v>
      </c>
      <c r="H92" s="188">
        <v>325926</v>
      </c>
      <c r="I92" s="188">
        <v>329851</v>
      </c>
      <c r="J92" s="141"/>
      <c r="K92" s="189">
        <v>150853.49957173807</v>
      </c>
      <c r="L92" s="190">
        <f t="shared" si="10"/>
        <v>457.33831206131879</v>
      </c>
      <c r="M92" s="141"/>
      <c r="N92" s="189">
        <v>89901.387657390471</v>
      </c>
      <c r="O92" s="190">
        <f t="shared" si="11"/>
        <v>272.55150858233105</v>
      </c>
      <c r="P92" s="141">
        <v>6</v>
      </c>
      <c r="Q92" s="189">
        <v>60952.111914347617</v>
      </c>
      <c r="R92" s="190">
        <f t="shared" si="12"/>
        <v>184.78680347898785</v>
      </c>
      <c r="S92" s="141"/>
      <c r="T92" s="137">
        <v>1.9975776200962449E-2</v>
      </c>
      <c r="U92" s="137">
        <v>1.930670977643485E-3</v>
      </c>
      <c r="V92" s="137">
        <v>5.5016503403141882E-2</v>
      </c>
      <c r="W92" s="137">
        <v>0.5854686899603555</v>
      </c>
      <c r="X92" s="137">
        <v>0.33053839072257263</v>
      </c>
      <c r="Y92" s="137">
        <v>7.0699687353240719E-3</v>
      </c>
      <c r="Z92" s="170">
        <f t="shared" si="13"/>
        <v>0.59595162135856217</v>
      </c>
      <c r="AA92" s="137">
        <v>0.14401404191433342</v>
      </c>
      <c r="AB92" s="137">
        <v>1.1832239726384864E-3</v>
      </c>
      <c r="AC92" s="137">
        <v>0.8548027341130281</v>
      </c>
      <c r="AD92" s="191">
        <f t="shared" si="14"/>
        <v>0.40404837864143794</v>
      </c>
      <c r="AE92" s="218"/>
    </row>
    <row r="93" spans="1:31" s="138" customFormat="1" ht="20.100000000000001" customHeight="1" x14ac:dyDescent="0.3">
      <c r="A93" s="134"/>
      <c r="B93" s="135">
        <v>906</v>
      </c>
      <c r="C93" s="51">
        <v>6</v>
      </c>
      <c r="D93" s="136" t="s">
        <v>117</v>
      </c>
      <c r="E93" s="188">
        <v>2299</v>
      </c>
      <c r="F93" s="188">
        <v>177</v>
      </c>
      <c r="G93" s="188">
        <v>163</v>
      </c>
      <c r="H93" s="188">
        <v>5272</v>
      </c>
      <c r="I93" s="188">
        <v>5340</v>
      </c>
      <c r="J93" s="141"/>
      <c r="K93" s="189">
        <v>1673.37</v>
      </c>
      <c r="L93" s="190">
        <f t="shared" si="10"/>
        <v>313.36516853932585</v>
      </c>
      <c r="M93" s="141"/>
      <c r="N93" s="189">
        <v>664.74</v>
      </c>
      <c r="O93" s="190">
        <f t="shared" si="11"/>
        <v>124.48314606741573</v>
      </c>
      <c r="P93" s="141"/>
      <c r="Q93" s="189">
        <v>1008.63</v>
      </c>
      <c r="R93" s="190">
        <f t="shared" si="12"/>
        <v>188.88202247191012</v>
      </c>
      <c r="S93" s="141"/>
      <c r="T93" s="137">
        <v>4.3701296747600565E-2</v>
      </c>
      <c r="U93" s="137">
        <v>0</v>
      </c>
      <c r="V93" s="137">
        <v>0.24981195655444233</v>
      </c>
      <c r="W93" s="137">
        <v>0.493080001203478</v>
      </c>
      <c r="X93" s="137">
        <v>0.20772031170081537</v>
      </c>
      <c r="Y93" s="137">
        <v>5.686433793663688E-3</v>
      </c>
      <c r="Z93" s="170">
        <f t="shared" si="13"/>
        <v>0.3972462754800194</v>
      </c>
      <c r="AA93" s="137">
        <v>0</v>
      </c>
      <c r="AB93" s="137">
        <v>1.9333154873442194E-3</v>
      </c>
      <c r="AC93" s="137">
        <v>0.99806668451265579</v>
      </c>
      <c r="AD93" s="191">
        <f t="shared" si="14"/>
        <v>0.60275372451998066</v>
      </c>
      <c r="AE93" s="218"/>
    </row>
    <row r="94" spans="1:31" s="138" customFormat="1" ht="20.100000000000001" customHeight="1" x14ac:dyDescent="0.3">
      <c r="A94" s="134"/>
      <c r="B94" s="135">
        <v>296</v>
      </c>
      <c r="C94" s="51">
        <v>7</v>
      </c>
      <c r="D94" s="136" t="s">
        <v>81</v>
      </c>
      <c r="E94" s="188">
        <v>10255</v>
      </c>
      <c r="F94" s="188">
        <v>234</v>
      </c>
      <c r="G94" s="188">
        <v>3072</v>
      </c>
      <c r="H94" s="188">
        <v>18646</v>
      </c>
      <c r="I94" s="188">
        <v>19926</v>
      </c>
      <c r="J94" s="141"/>
      <c r="K94" s="189">
        <v>5630.25</v>
      </c>
      <c r="L94" s="190">
        <f t="shared" si="10"/>
        <v>282.55796446853356</v>
      </c>
      <c r="M94" s="141"/>
      <c r="N94" s="189">
        <v>1873.56</v>
      </c>
      <c r="O94" s="190">
        <f t="shared" si="11"/>
        <v>94.025895814513703</v>
      </c>
      <c r="P94" s="141"/>
      <c r="Q94" s="189">
        <v>3756.69</v>
      </c>
      <c r="R94" s="190">
        <f t="shared" si="12"/>
        <v>188.53206865401987</v>
      </c>
      <c r="S94" s="141">
        <v>2</v>
      </c>
      <c r="T94" s="137">
        <v>5.4836781314716365E-2</v>
      </c>
      <c r="U94" s="137">
        <v>0</v>
      </c>
      <c r="V94" s="137">
        <v>1.6946348128696172E-2</v>
      </c>
      <c r="W94" s="137">
        <v>0.82677362881359551</v>
      </c>
      <c r="X94" s="137">
        <v>0.10144324174299195</v>
      </c>
      <c r="Y94" s="137">
        <v>0</v>
      </c>
      <c r="Z94" s="170">
        <f t="shared" si="13"/>
        <v>0.3327667510323698</v>
      </c>
      <c r="AA94" s="137">
        <v>0</v>
      </c>
      <c r="AB94" s="137">
        <v>1.6871235050004128E-2</v>
      </c>
      <c r="AC94" s="137">
        <v>0.98312876494999579</v>
      </c>
      <c r="AD94" s="191">
        <f t="shared" si="14"/>
        <v>0.66723324896763025</v>
      </c>
      <c r="AE94" s="218"/>
    </row>
    <row r="95" spans="1:31" s="138" customFormat="1" ht="20.100000000000001" customHeight="1" x14ac:dyDescent="0.3">
      <c r="A95" s="134"/>
      <c r="B95" s="135">
        <v>301</v>
      </c>
      <c r="C95" s="51">
        <v>7</v>
      </c>
      <c r="D95" s="136" t="s">
        <v>82</v>
      </c>
      <c r="E95" s="188">
        <v>5377</v>
      </c>
      <c r="F95" s="188">
        <v>180</v>
      </c>
      <c r="G95" s="188">
        <v>31</v>
      </c>
      <c r="H95" s="188">
        <v>13110</v>
      </c>
      <c r="I95" s="188">
        <v>13123</v>
      </c>
      <c r="J95" s="141"/>
      <c r="K95" s="189">
        <v>4311.4799999999996</v>
      </c>
      <c r="L95" s="190">
        <f t="shared" si="10"/>
        <v>328.54377809951995</v>
      </c>
      <c r="M95" s="141"/>
      <c r="N95" s="189">
        <v>1049.24</v>
      </c>
      <c r="O95" s="190">
        <f t="shared" si="11"/>
        <v>79.95427874723768</v>
      </c>
      <c r="P95" s="141"/>
      <c r="Q95" s="189">
        <v>3262.24</v>
      </c>
      <c r="R95" s="190">
        <f t="shared" si="12"/>
        <v>248.58949935228225</v>
      </c>
      <c r="S95" s="141">
        <v>2</v>
      </c>
      <c r="T95" s="137">
        <v>6.8849834165681828E-2</v>
      </c>
      <c r="U95" s="137">
        <v>0</v>
      </c>
      <c r="V95" s="137">
        <v>3.6302466547215133E-2</v>
      </c>
      <c r="W95" s="137">
        <v>0.70066905569745719</v>
      </c>
      <c r="X95" s="137">
        <v>0.19417864358964584</v>
      </c>
      <c r="Y95" s="137">
        <v>0</v>
      </c>
      <c r="Z95" s="170">
        <f t="shared" si="13"/>
        <v>0.24335958881868874</v>
      </c>
      <c r="AA95" s="137">
        <v>0</v>
      </c>
      <c r="AB95" s="137">
        <v>5.0425474520574822E-3</v>
      </c>
      <c r="AC95" s="137">
        <v>0.99495745254794254</v>
      </c>
      <c r="AD95" s="191">
        <f t="shared" si="14"/>
        <v>0.75664041118131131</v>
      </c>
      <c r="AE95" s="218"/>
    </row>
    <row r="96" spans="1:31" s="138" customFormat="1" ht="20.100000000000001" customHeight="1" x14ac:dyDescent="0.3">
      <c r="A96" s="134"/>
      <c r="B96" s="135">
        <v>233</v>
      </c>
      <c r="C96" s="51">
        <v>5</v>
      </c>
      <c r="D96" s="136" t="s">
        <v>83</v>
      </c>
      <c r="E96" s="188">
        <v>14250</v>
      </c>
      <c r="F96" s="188">
        <v>3741</v>
      </c>
      <c r="G96" s="188">
        <v>0</v>
      </c>
      <c r="H96" s="188">
        <v>41379</v>
      </c>
      <c r="I96" s="188">
        <v>41379</v>
      </c>
      <c r="J96" s="141"/>
      <c r="K96" s="189">
        <v>18560.087386733278</v>
      </c>
      <c r="L96" s="190">
        <f t="shared" si="10"/>
        <v>448.5388092204567</v>
      </c>
      <c r="M96" s="141"/>
      <c r="N96" s="189">
        <v>7872.1867787232868</v>
      </c>
      <c r="O96" s="190">
        <f t="shared" si="11"/>
        <v>190.24594066370108</v>
      </c>
      <c r="P96" s="141">
        <v>5</v>
      </c>
      <c r="Q96" s="189">
        <v>10687.900608009992</v>
      </c>
      <c r="R96" s="190">
        <f t="shared" si="12"/>
        <v>258.29286855675565</v>
      </c>
      <c r="S96" s="141">
        <v>1</v>
      </c>
      <c r="T96" s="137">
        <v>2.8962727436324508E-2</v>
      </c>
      <c r="U96" s="137">
        <v>0</v>
      </c>
      <c r="V96" s="137">
        <v>6.5173758502108117E-2</v>
      </c>
      <c r="W96" s="137">
        <v>0.38453228881479073</v>
      </c>
      <c r="X96" s="137">
        <v>0.51565554690530735</v>
      </c>
      <c r="Y96" s="137">
        <v>5.6756783414692062E-3</v>
      </c>
      <c r="Z96" s="170">
        <f t="shared" si="13"/>
        <v>0.42414599752101995</v>
      </c>
      <c r="AA96" s="137">
        <v>0</v>
      </c>
      <c r="AB96" s="137">
        <v>2.1987479919478338E-4</v>
      </c>
      <c r="AC96" s="137">
        <v>0.99978012520080517</v>
      </c>
      <c r="AD96" s="191">
        <f t="shared" si="14"/>
        <v>0.57585400247898011</v>
      </c>
      <c r="AE96" s="218"/>
    </row>
    <row r="97" spans="1:31" s="138" customFormat="1" ht="20.100000000000001" customHeight="1" x14ac:dyDescent="0.3">
      <c r="A97" s="134"/>
      <c r="B97" s="135">
        <v>331</v>
      </c>
      <c r="C97" s="51">
        <v>9</v>
      </c>
      <c r="D97" s="136" t="s">
        <v>84</v>
      </c>
      <c r="E97" s="188">
        <v>3652</v>
      </c>
      <c r="F97" s="188">
        <v>2</v>
      </c>
      <c r="G97" s="188">
        <v>0</v>
      </c>
      <c r="H97" s="188">
        <v>6172</v>
      </c>
      <c r="I97" s="188">
        <v>6172</v>
      </c>
      <c r="J97" s="141"/>
      <c r="K97" s="189">
        <v>1370.63</v>
      </c>
      <c r="L97" s="190">
        <f t="shared" si="10"/>
        <v>222.07226182760854</v>
      </c>
      <c r="M97" s="141"/>
      <c r="N97" s="189">
        <v>535.21</v>
      </c>
      <c r="O97" s="190">
        <f t="shared" si="11"/>
        <v>86.71581335061569</v>
      </c>
      <c r="P97" s="141"/>
      <c r="Q97" s="189">
        <v>835.42</v>
      </c>
      <c r="R97" s="190">
        <f t="shared" si="12"/>
        <v>135.35644847699288</v>
      </c>
      <c r="S97" s="141">
        <v>2</v>
      </c>
      <c r="T97" s="137">
        <v>6.3545150501672226E-2</v>
      </c>
      <c r="U97" s="137">
        <v>0</v>
      </c>
      <c r="V97" s="137">
        <v>1.9431624969638087E-2</v>
      </c>
      <c r="W97" s="137">
        <v>0.91702322452868967</v>
      </c>
      <c r="X97" s="137">
        <v>0</v>
      </c>
      <c r="Y97" s="137">
        <v>0</v>
      </c>
      <c r="Z97" s="170">
        <f t="shared" si="13"/>
        <v>0.39048466763459139</v>
      </c>
      <c r="AA97" s="137">
        <v>0</v>
      </c>
      <c r="AB97" s="137">
        <v>0</v>
      </c>
      <c r="AC97" s="137">
        <v>1</v>
      </c>
      <c r="AD97" s="191">
        <f t="shared" si="14"/>
        <v>0.60951533236540856</v>
      </c>
      <c r="AE97" s="218"/>
    </row>
    <row r="98" spans="1:31" s="138" customFormat="1" ht="20.100000000000001" customHeight="1" x14ac:dyDescent="0.3">
      <c r="A98" s="134"/>
      <c r="B98" s="135">
        <v>8</v>
      </c>
      <c r="C98" s="51">
        <v>5</v>
      </c>
      <c r="D98" s="136" t="s">
        <v>85</v>
      </c>
      <c r="E98" s="188">
        <v>11128</v>
      </c>
      <c r="F98" s="188">
        <v>4001</v>
      </c>
      <c r="G98" s="188">
        <v>0</v>
      </c>
      <c r="H98" s="188">
        <v>31465</v>
      </c>
      <c r="I98" s="188">
        <v>31465</v>
      </c>
      <c r="J98" s="141"/>
      <c r="K98" s="189">
        <v>12826.86</v>
      </c>
      <c r="L98" s="190">
        <f t="shared" si="10"/>
        <v>407.65485460034961</v>
      </c>
      <c r="M98" s="141"/>
      <c r="N98" s="189">
        <v>4951.2</v>
      </c>
      <c r="O98" s="190">
        <f t="shared" si="11"/>
        <v>157.35579215000794</v>
      </c>
      <c r="P98" s="141"/>
      <c r="Q98" s="189">
        <v>7875.6600000000008</v>
      </c>
      <c r="R98" s="190">
        <f t="shared" si="12"/>
        <v>250.29906245034167</v>
      </c>
      <c r="S98" s="141">
        <v>1</v>
      </c>
      <c r="T98" s="137">
        <v>3.5015753756665054E-2</v>
      </c>
      <c r="U98" s="137">
        <v>4.2010017773469058E-3</v>
      </c>
      <c r="V98" s="137">
        <v>0.11437227338826951</v>
      </c>
      <c r="W98" s="137">
        <v>0.59680683470673779</v>
      </c>
      <c r="X98" s="137">
        <v>0.24117991597996449</v>
      </c>
      <c r="Y98" s="137">
        <v>8.4242203910163196E-3</v>
      </c>
      <c r="Z98" s="170">
        <f t="shared" si="13"/>
        <v>0.38600249788334789</v>
      </c>
      <c r="AA98" s="137">
        <v>0</v>
      </c>
      <c r="AB98" s="137">
        <v>1.494477923120094E-3</v>
      </c>
      <c r="AC98" s="137">
        <v>0.99850552207687981</v>
      </c>
      <c r="AD98" s="191">
        <f t="shared" si="14"/>
        <v>0.61399750211665216</v>
      </c>
      <c r="AE98" s="218"/>
    </row>
    <row r="99" spans="1:31" s="138" customFormat="1" ht="20.100000000000001" customHeight="1" x14ac:dyDescent="0.3">
      <c r="A99" s="134"/>
      <c r="B99" s="135">
        <v>162</v>
      </c>
      <c r="C99" s="51">
        <v>7</v>
      </c>
      <c r="D99" s="136" t="s">
        <v>86</v>
      </c>
      <c r="E99" s="188">
        <v>7703</v>
      </c>
      <c r="F99" s="188">
        <v>297</v>
      </c>
      <c r="G99" s="188">
        <v>2869</v>
      </c>
      <c r="H99" s="188">
        <v>7025</v>
      </c>
      <c r="I99" s="188">
        <v>8220</v>
      </c>
      <c r="J99" s="141"/>
      <c r="K99" s="189">
        <v>3787.18</v>
      </c>
      <c r="L99" s="190">
        <f t="shared" si="10"/>
        <v>460.72749391727496</v>
      </c>
      <c r="M99" s="141"/>
      <c r="N99" s="189">
        <v>1760.34</v>
      </c>
      <c r="O99" s="190">
        <f t="shared" si="11"/>
        <v>214.15328467153284</v>
      </c>
      <c r="P99" s="141"/>
      <c r="Q99" s="189">
        <v>2026.84</v>
      </c>
      <c r="R99" s="190">
        <f t="shared" si="12"/>
        <v>246.57420924574208</v>
      </c>
      <c r="S99" s="141">
        <v>1</v>
      </c>
      <c r="T99" s="137">
        <v>2.1990070100094301E-2</v>
      </c>
      <c r="U99" s="137">
        <v>6.4192144699319453E-3</v>
      </c>
      <c r="V99" s="137">
        <v>4.9899451242373639E-2</v>
      </c>
      <c r="W99" s="137">
        <v>0.60434915982139814</v>
      </c>
      <c r="X99" s="137">
        <v>0.30383903109626553</v>
      </c>
      <c r="Y99" s="137">
        <v>1.3503073269936491E-2</v>
      </c>
      <c r="Z99" s="170">
        <f t="shared" si="13"/>
        <v>0.46481550916513076</v>
      </c>
      <c r="AA99" s="137">
        <v>0</v>
      </c>
      <c r="AB99" s="137">
        <v>0</v>
      </c>
      <c r="AC99" s="137">
        <v>1</v>
      </c>
      <c r="AD99" s="191">
        <f t="shared" si="14"/>
        <v>0.53518449083486919</v>
      </c>
      <c r="AE99" s="218"/>
    </row>
    <row r="100" spans="1:31" s="138" customFormat="1" ht="20.100000000000001" customHeight="1" x14ac:dyDescent="0.3">
      <c r="A100" s="134"/>
      <c r="B100" s="135">
        <v>376</v>
      </c>
      <c r="C100" s="51">
        <v>7</v>
      </c>
      <c r="D100" s="136" t="s">
        <v>87</v>
      </c>
      <c r="E100" s="188">
        <v>4721</v>
      </c>
      <c r="F100" s="188">
        <v>362</v>
      </c>
      <c r="G100" s="188">
        <v>0</v>
      </c>
      <c r="H100" s="188">
        <v>12808</v>
      </c>
      <c r="I100" s="188">
        <v>12808</v>
      </c>
      <c r="J100" s="141"/>
      <c r="K100" s="189">
        <v>3759.63</v>
      </c>
      <c r="L100" s="190">
        <f t="shared" si="10"/>
        <v>293.53763272954404</v>
      </c>
      <c r="M100" s="141"/>
      <c r="N100" s="189">
        <v>1280.83</v>
      </c>
      <c r="O100" s="190">
        <f t="shared" si="11"/>
        <v>100.00234228607121</v>
      </c>
      <c r="P100" s="141"/>
      <c r="Q100" s="189">
        <v>2478.8000000000002</v>
      </c>
      <c r="R100" s="190">
        <f t="shared" si="12"/>
        <v>193.53529044347283</v>
      </c>
      <c r="S100" s="141"/>
      <c r="T100" s="137">
        <v>5.5097085483631708E-2</v>
      </c>
      <c r="U100" s="137">
        <v>0</v>
      </c>
      <c r="V100" s="137">
        <v>3.7787996845795304E-3</v>
      </c>
      <c r="W100" s="137">
        <v>0.82773670198230842</v>
      </c>
      <c r="X100" s="137">
        <v>7.2007994815861592E-2</v>
      </c>
      <c r="Y100" s="137">
        <v>4.1379418033618831E-2</v>
      </c>
      <c r="Z100" s="170">
        <f t="shared" si="13"/>
        <v>0.34067980093785821</v>
      </c>
      <c r="AA100" s="137">
        <v>0</v>
      </c>
      <c r="AB100" s="137">
        <v>0</v>
      </c>
      <c r="AC100" s="137">
        <v>1</v>
      </c>
      <c r="AD100" s="191">
        <f t="shared" si="14"/>
        <v>0.65932019906214179</v>
      </c>
      <c r="AE100" s="218"/>
    </row>
    <row r="101" spans="1:31" s="138" customFormat="1" ht="20.100000000000001" customHeight="1" x14ac:dyDescent="0.3">
      <c r="A101" s="134"/>
      <c r="B101" s="135">
        <v>123</v>
      </c>
      <c r="C101" s="51">
        <v>3</v>
      </c>
      <c r="D101" s="136" t="s">
        <v>88</v>
      </c>
      <c r="E101" s="188">
        <v>37290</v>
      </c>
      <c r="F101" s="188">
        <v>9895</v>
      </c>
      <c r="G101" s="188">
        <v>0</v>
      </c>
      <c r="H101" s="188">
        <v>107909</v>
      </c>
      <c r="I101" s="188">
        <v>107909</v>
      </c>
      <c r="J101" s="141"/>
      <c r="K101" s="189">
        <v>50000.55</v>
      </c>
      <c r="L101" s="190">
        <f t="shared" si="10"/>
        <v>463.35847797681379</v>
      </c>
      <c r="M101" s="141"/>
      <c r="N101" s="189">
        <v>13745.31</v>
      </c>
      <c r="O101" s="190">
        <f t="shared" si="11"/>
        <v>127.3787172524998</v>
      </c>
      <c r="P101" s="141"/>
      <c r="Q101" s="189">
        <v>36255.24</v>
      </c>
      <c r="R101" s="190">
        <f t="shared" si="12"/>
        <v>335.97976072431402</v>
      </c>
      <c r="S101" s="141">
        <v>1</v>
      </c>
      <c r="T101" s="137">
        <v>4.3256936365931364E-2</v>
      </c>
      <c r="U101" s="137">
        <v>1.0889532502358988E-2</v>
      </c>
      <c r="V101" s="137">
        <v>0.15691170297359611</v>
      </c>
      <c r="W101" s="137">
        <v>0.59869802863667687</v>
      </c>
      <c r="X101" s="137">
        <v>0.16805295769975359</v>
      </c>
      <c r="Y101" s="137">
        <v>2.2190841821683176E-2</v>
      </c>
      <c r="Z101" s="170">
        <f t="shared" si="13"/>
        <v>0.27490317606506326</v>
      </c>
      <c r="AA101" s="137">
        <v>0</v>
      </c>
      <c r="AB101" s="137">
        <v>7.8885148739878705E-5</v>
      </c>
      <c r="AC101" s="137">
        <v>0.99992111485126012</v>
      </c>
      <c r="AD101" s="191">
        <f t="shared" si="14"/>
        <v>0.72509682393493669</v>
      </c>
      <c r="AE101" s="218"/>
    </row>
    <row r="102" spans="1:31" s="138" customFormat="1" ht="20.100000000000001" customHeight="1" x14ac:dyDescent="0.3">
      <c r="A102" s="134"/>
      <c r="B102" s="135">
        <v>430</v>
      </c>
      <c r="C102" s="51">
        <v>6</v>
      </c>
      <c r="D102" s="136" t="s">
        <v>89</v>
      </c>
      <c r="E102" s="188">
        <v>12085</v>
      </c>
      <c r="F102" s="188">
        <v>5655</v>
      </c>
      <c r="G102" s="188">
        <v>0</v>
      </c>
      <c r="H102" s="188">
        <v>41788</v>
      </c>
      <c r="I102" s="188">
        <v>41788</v>
      </c>
      <c r="J102" s="141"/>
      <c r="K102" s="189">
        <v>17846.36</v>
      </c>
      <c r="L102" s="190">
        <f t="shared" si="10"/>
        <v>427.0690150282378</v>
      </c>
      <c r="M102" s="141"/>
      <c r="N102" s="189">
        <v>4438.3900000000003</v>
      </c>
      <c r="O102" s="190">
        <f t="shared" si="11"/>
        <v>106.21207045084714</v>
      </c>
      <c r="P102" s="141"/>
      <c r="Q102" s="189">
        <v>13407.970000000001</v>
      </c>
      <c r="R102" s="190">
        <f t="shared" si="12"/>
        <v>320.85694457739066</v>
      </c>
      <c r="S102" s="141"/>
      <c r="T102" s="137">
        <v>5.1876919333361866E-2</v>
      </c>
      <c r="U102" s="137">
        <v>0</v>
      </c>
      <c r="V102" s="137">
        <v>0.17404959906632808</v>
      </c>
      <c r="W102" s="137">
        <v>0.77407348160030998</v>
      </c>
      <c r="X102" s="137">
        <v>0</v>
      </c>
      <c r="Y102" s="137">
        <v>0</v>
      </c>
      <c r="Z102" s="170">
        <f t="shared" si="13"/>
        <v>0.24870001501706793</v>
      </c>
      <c r="AA102" s="137">
        <v>0</v>
      </c>
      <c r="AB102" s="137">
        <v>4.7016811642627476E-3</v>
      </c>
      <c r="AC102" s="137">
        <v>0.99529831883573716</v>
      </c>
      <c r="AD102" s="191">
        <f t="shared" si="14"/>
        <v>0.75129998498293216</v>
      </c>
      <c r="AE102" s="218"/>
    </row>
    <row r="103" spans="1:31" s="138" customFormat="1" ht="20.100000000000001" customHeight="1" x14ac:dyDescent="0.3">
      <c r="A103" s="134"/>
      <c r="B103" s="135">
        <v>20</v>
      </c>
      <c r="C103" s="51">
        <v>1</v>
      </c>
      <c r="D103" s="136" t="s">
        <v>90</v>
      </c>
      <c r="E103" s="188">
        <v>461878</v>
      </c>
      <c r="F103" s="188">
        <v>676874</v>
      </c>
      <c r="G103" s="188">
        <v>0</v>
      </c>
      <c r="H103" s="188">
        <v>2778175</v>
      </c>
      <c r="I103" s="188">
        <v>2778175</v>
      </c>
      <c r="J103" s="141"/>
      <c r="K103" s="189">
        <v>791000.13</v>
      </c>
      <c r="L103" s="190">
        <f t="shared" ref="L103:L108" si="15">K103*1000/I103</f>
        <v>284.71933193553321</v>
      </c>
      <c r="M103" s="141"/>
      <c r="N103" s="189">
        <v>400709.74</v>
      </c>
      <c r="O103" s="190">
        <f t="shared" ref="O103:O108" si="16">N103*1000/I103</f>
        <v>144.23488081204388</v>
      </c>
      <c r="P103" s="141"/>
      <c r="Q103" s="189">
        <v>390290.39</v>
      </c>
      <c r="R103" s="190">
        <f t="shared" ref="R103:R108" si="17">Q103*1000/I103</f>
        <v>140.48445112348935</v>
      </c>
      <c r="S103" s="141"/>
      <c r="T103" s="137">
        <v>3.8201567049505711E-2</v>
      </c>
      <c r="U103" s="137">
        <v>0</v>
      </c>
      <c r="V103" s="137">
        <v>8.6542393504086018E-2</v>
      </c>
      <c r="W103" s="137">
        <v>0.30564562768052506</v>
      </c>
      <c r="X103" s="137">
        <v>0.5651114195527166</v>
      </c>
      <c r="Y103" s="137">
        <v>4.498992213166568E-3</v>
      </c>
      <c r="Z103" s="170">
        <f t="shared" ref="Z103:Z108" si="18">N103/K103</f>
        <v>0.50658618728672011</v>
      </c>
      <c r="AA103" s="137">
        <v>0</v>
      </c>
      <c r="AB103" s="137">
        <v>3.1056362930176166E-4</v>
      </c>
      <c r="AC103" s="137">
        <v>0.99968943637069818</v>
      </c>
      <c r="AD103" s="191">
        <f t="shared" ref="AD103:AD108" si="19">Q103/K103</f>
        <v>0.49341381271327983</v>
      </c>
      <c r="AE103" s="218"/>
    </row>
    <row r="104" spans="1:31" s="138" customFormat="1" ht="20.100000000000001" customHeight="1" x14ac:dyDescent="0.3">
      <c r="A104" s="166"/>
      <c r="B104" s="135">
        <v>53</v>
      </c>
      <c r="C104" s="51">
        <v>2</v>
      </c>
      <c r="D104" s="136" t="s">
        <v>91</v>
      </c>
      <c r="E104" s="188">
        <v>148775</v>
      </c>
      <c r="F104" s="188">
        <v>67455</v>
      </c>
      <c r="G104" s="188">
        <v>0</v>
      </c>
      <c r="H104" s="188">
        <v>601220</v>
      </c>
      <c r="I104" s="188">
        <v>601220</v>
      </c>
      <c r="J104" s="141"/>
      <c r="K104" s="189">
        <v>196795.48</v>
      </c>
      <c r="L104" s="190">
        <f t="shared" si="15"/>
        <v>327.32690196600248</v>
      </c>
      <c r="M104" s="141"/>
      <c r="N104" s="189">
        <v>120457.65</v>
      </c>
      <c r="O104" s="190">
        <f t="shared" si="16"/>
        <v>200.35536076644158</v>
      </c>
      <c r="P104" s="141"/>
      <c r="Q104" s="189">
        <v>76337.83</v>
      </c>
      <c r="R104" s="190">
        <f t="shared" si="17"/>
        <v>126.97154119956089</v>
      </c>
      <c r="S104" s="141">
        <v>1</v>
      </c>
      <c r="T104" s="137">
        <v>2.7501117612704549E-2</v>
      </c>
      <c r="U104" s="137">
        <v>0</v>
      </c>
      <c r="V104" s="137">
        <v>0.10324748988544938</v>
      </c>
      <c r="W104" s="137">
        <v>0.34763354589766615</v>
      </c>
      <c r="X104" s="137">
        <v>0.5168289436162834</v>
      </c>
      <c r="Y104" s="137">
        <v>4.7889029878965764E-3</v>
      </c>
      <c r="Z104" s="170">
        <f t="shared" si="18"/>
        <v>0.61209561317160321</v>
      </c>
      <c r="AA104" s="137">
        <v>0</v>
      </c>
      <c r="AB104" s="137">
        <v>9.3400611466162972E-4</v>
      </c>
      <c r="AC104" s="137">
        <v>0.99906599388533834</v>
      </c>
      <c r="AD104" s="191">
        <f t="shared" si="19"/>
        <v>0.38790438682839667</v>
      </c>
      <c r="AE104" s="218"/>
    </row>
    <row r="105" spans="1:31" s="138" customFormat="1" ht="20.100000000000001" customHeight="1" x14ac:dyDescent="0.3">
      <c r="A105" s="134"/>
      <c r="B105" s="135">
        <v>21</v>
      </c>
      <c r="C105" s="51">
        <v>4</v>
      </c>
      <c r="D105" s="136" t="s">
        <v>92</v>
      </c>
      <c r="E105" s="188">
        <v>32044</v>
      </c>
      <c r="F105" s="188">
        <v>2306</v>
      </c>
      <c r="G105" s="188">
        <v>0</v>
      </c>
      <c r="H105" s="188">
        <v>97610</v>
      </c>
      <c r="I105" s="188">
        <v>97610</v>
      </c>
      <c r="J105" s="141"/>
      <c r="K105" s="189">
        <v>28141.71</v>
      </c>
      <c r="L105" s="190">
        <f t="shared" si="15"/>
        <v>288.30765290441553</v>
      </c>
      <c r="M105" s="141"/>
      <c r="N105" s="189">
        <v>10865.77</v>
      </c>
      <c r="O105" s="190">
        <f t="shared" si="16"/>
        <v>111.31820510193627</v>
      </c>
      <c r="P105" s="141"/>
      <c r="Q105" s="189">
        <v>17275.940000000002</v>
      </c>
      <c r="R105" s="190">
        <f t="shared" si="17"/>
        <v>176.9894478024793</v>
      </c>
      <c r="S105" s="141"/>
      <c r="T105" s="137">
        <v>4.949764259688913E-2</v>
      </c>
      <c r="U105" s="137">
        <v>1.1467203888909851E-3</v>
      </c>
      <c r="V105" s="137">
        <v>0.14891903657080904</v>
      </c>
      <c r="W105" s="137">
        <v>0.66388484203144371</v>
      </c>
      <c r="X105" s="137">
        <v>0.11935095257860233</v>
      </c>
      <c r="Y105" s="137">
        <v>1.7200805833364776E-2</v>
      </c>
      <c r="Z105" s="170">
        <f t="shared" si="18"/>
        <v>0.3861090886090433</v>
      </c>
      <c r="AA105" s="137">
        <v>0</v>
      </c>
      <c r="AB105" s="137">
        <v>2.1110284013489277E-3</v>
      </c>
      <c r="AC105" s="137">
        <v>0.99788897159865098</v>
      </c>
      <c r="AD105" s="191">
        <f t="shared" si="19"/>
        <v>0.61389091139095675</v>
      </c>
      <c r="AE105" s="218"/>
    </row>
    <row r="106" spans="1:31" s="134" customFormat="1" ht="19.5" customHeight="1" x14ac:dyDescent="0.3">
      <c r="B106" s="135">
        <v>604</v>
      </c>
      <c r="C106" s="51">
        <v>7</v>
      </c>
      <c r="D106" s="136" t="s">
        <v>142</v>
      </c>
      <c r="E106" s="188">
        <v>5166</v>
      </c>
      <c r="F106" s="188">
        <v>482</v>
      </c>
      <c r="G106" s="188">
        <v>575</v>
      </c>
      <c r="H106" s="188">
        <v>12518</v>
      </c>
      <c r="I106" s="188">
        <v>12758</v>
      </c>
      <c r="J106" s="141"/>
      <c r="K106" s="189">
        <v>5121.83</v>
      </c>
      <c r="L106" s="190">
        <f t="shared" si="15"/>
        <v>401.460260228876</v>
      </c>
      <c r="M106" s="141"/>
      <c r="N106" s="189">
        <v>2182.7600000000002</v>
      </c>
      <c r="O106" s="190">
        <f t="shared" si="16"/>
        <v>171.08951246276845</v>
      </c>
      <c r="P106" s="141"/>
      <c r="Q106" s="189">
        <v>2939.07</v>
      </c>
      <c r="R106" s="190">
        <f t="shared" si="17"/>
        <v>230.37074776610754</v>
      </c>
      <c r="S106" s="141">
        <v>2</v>
      </c>
      <c r="T106" s="137">
        <v>3.1597610364859169E-2</v>
      </c>
      <c r="U106" s="137">
        <v>0</v>
      </c>
      <c r="V106" s="137">
        <v>0.24272938848063913</v>
      </c>
      <c r="W106" s="137">
        <v>0.53266964760211843</v>
      </c>
      <c r="X106" s="137">
        <v>0.18724000806318603</v>
      </c>
      <c r="Y106" s="137">
        <v>5.7633454891971624E-3</v>
      </c>
      <c r="Z106" s="170">
        <f t="shared" si="18"/>
        <v>0.42616799073768558</v>
      </c>
      <c r="AA106" s="137">
        <v>0</v>
      </c>
      <c r="AB106" s="137">
        <v>0</v>
      </c>
      <c r="AC106" s="137">
        <v>1</v>
      </c>
      <c r="AD106" s="191">
        <f t="shared" si="19"/>
        <v>0.57383200926231448</v>
      </c>
      <c r="AE106" s="218"/>
    </row>
    <row r="107" spans="1:31" s="193" customFormat="1" ht="20.100000000000001" customHeight="1" x14ac:dyDescent="0.3">
      <c r="A107" s="166"/>
      <c r="B107" s="135">
        <v>238</v>
      </c>
      <c r="C107" s="51">
        <v>7</v>
      </c>
      <c r="D107" s="136" t="s">
        <v>137</v>
      </c>
      <c r="E107" s="188">
        <v>354</v>
      </c>
      <c r="F107" s="188">
        <v>2</v>
      </c>
      <c r="G107" s="188">
        <v>11</v>
      </c>
      <c r="H107" s="188">
        <v>508</v>
      </c>
      <c r="I107" s="188">
        <v>513</v>
      </c>
      <c r="J107" s="141"/>
      <c r="K107" s="189">
        <v>178.85</v>
      </c>
      <c r="L107" s="190">
        <f t="shared" si="15"/>
        <v>348.63547758284602</v>
      </c>
      <c r="M107" s="141"/>
      <c r="N107" s="189">
        <v>73.739999999999995</v>
      </c>
      <c r="O107" s="190">
        <f t="shared" si="16"/>
        <v>143.74269005847952</v>
      </c>
      <c r="P107" s="141"/>
      <c r="Q107" s="189">
        <v>105.11</v>
      </c>
      <c r="R107" s="190">
        <f t="shared" si="17"/>
        <v>204.89278752436647</v>
      </c>
      <c r="S107" s="141"/>
      <c r="T107" s="137">
        <v>3.7971250339029018E-2</v>
      </c>
      <c r="U107" s="137">
        <v>0</v>
      </c>
      <c r="V107" s="137">
        <v>0</v>
      </c>
      <c r="W107" s="137">
        <v>0.96202874966097096</v>
      </c>
      <c r="X107" s="137">
        <v>0</v>
      </c>
      <c r="Y107" s="137">
        <v>0</v>
      </c>
      <c r="Z107" s="170">
        <f t="shared" si="18"/>
        <v>0.41230081073525299</v>
      </c>
      <c r="AA107" s="137">
        <v>0</v>
      </c>
      <c r="AB107" s="137">
        <v>0</v>
      </c>
      <c r="AC107" s="137">
        <v>1</v>
      </c>
      <c r="AD107" s="191">
        <f t="shared" si="19"/>
        <v>0.58769918926474696</v>
      </c>
      <c r="AE107" s="218"/>
    </row>
    <row r="108" spans="1:31" s="193" customFormat="1" ht="20.100000000000001" customHeight="1" thickBot="1" x14ac:dyDescent="0.35">
      <c r="A108" s="166"/>
      <c r="B108" s="210">
        <v>97</v>
      </c>
      <c r="C108" s="133">
        <v>1</v>
      </c>
      <c r="D108" s="211" t="s">
        <v>93</v>
      </c>
      <c r="E108" s="212">
        <v>322030</v>
      </c>
      <c r="F108" s="212">
        <v>55451</v>
      </c>
      <c r="G108" s="212">
        <v>1715</v>
      </c>
      <c r="H108" s="212">
        <v>1196559</v>
      </c>
      <c r="I108" s="212">
        <v>1197274</v>
      </c>
      <c r="J108" s="143"/>
      <c r="K108" s="213">
        <v>380516.8789737692</v>
      </c>
      <c r="L108" s="214">
        <f t="shared" si="15"/>
        <v>317.81937883372495</v>
      </c>
      <c r="M108" s="143"/>
      <c r="N108" s="213">
        <v>256910.01117901536</v>
      </c>
      <c r="O108" s="214">
        <f t="shared" si="16"/>
        <v>214.57912823548776</v>
      </c>
      <c r="P108" s="143">
        <v>6</v>
      </c>
      <c r="Q108" s="213">
        <v>123606.86779475384</v>
      </c>
      <c r="R108" s="214">
        <f t="shared" si="17"/>
        <v>103.2402505982372</v>
      </c>
      <c r="S108" s="143" t="s">
        <v>157</v>
      </c>
      <c r="T108" s="215">
        <v>2.5662838009866254E-2</v>
      </c>
      <c r="U108" s="215">
        <v>0</v>
      </c>
      <c r="V108" s="215">
        <v>6.3818961062499915E-2</v>
      </c>
      <c r="W108" s="215">
        <v>0.41542659505256729</v>
      </c>
      <c r="X108" s="215">
        <v>0.49023558646860316</v>
      </c>
      <c r="Y108" s="215">
        <v>4.8560194064632923E-3</v>
      </c>
      <c r="Z108" s="168">
        <f t="shared" si="18"/>
        <v>0.6751606180306271</v>
      </c>
      <c r="AA108" s="215">
        <v>0.49604978342960943</v>
      </c>
      <c r="AB108" s="215">
        <v>3.1211857956032942E-4</v>
      </c>
      <c r="AC108" s="215">
        <v>0.50363809799083026</v>
      </c>
      <c r="AD108" s="216">
        <f t="shared" si="19"/>
        <v>0.32483938196937284</v>
      </c>
      <c r="AE108" s="218"/>
    </row>
    <row r="109" spans="1:31" s="167" customFormat="1" ht="16.8" thickBot="1" x14ac:dyDescent="0.35">
      <c r="B109" s="194"/>
      <c r="C109" s="13"/>
      <c r="K109" s="195"/>
      <c r="L109" s="195"/>
      <c r="M109" s="196"/>
      <c r="N109" s="195"/>
      <c r="O109" s="195"/>
      <c r="P109" s="197"/>
      <c r="Q109" s="195"/>
      <c r="R109" s="195"/>
      <c r="S109" s="198"/>
      <c r="U109" s="199"/>
      <c r="W109" s="199"/>
      <c r="Y109" s="199"/>
      <c r="AD109" s="200"/>
    </row>
    <row r="110" spans="1:31" s="1" customFormat="1" ht="16.8" thickBot="1" x14ac:dyDescent="0.35">
      <c r="B110" s="29"/>
      <c r="C110" s="2"/>
      <c r="D110" s="30" t="s">
        <v>94</v>
      </c>
      <c r="E110" s="31">
        <f>SUM(E7:E108)</f>
        <v>3878344</v>
      </c>
      <c r="F110" s="31">
        <f>SUM(F7:F108)</f>
        <v>1446392</v>
      </c>
      <c r="G110" s="31">
        <f>SUM(G7:G108)</f>
        <v>112512</v>
      </c>
      <c r="H110" s="31">
        <f>SUM(H7:H108)</f>
        <v>13366128</v>
      </c>
      <c r="I110" s="31">
        <f>SUM(I7:I108)</f>
        <v>13414112</v>
      </c>
      <c r="J110" s="32"/>
      <c r="K110" s="31">
        <f>SUM(K7:K108)</f>
        <v>4761408.2815293157</v>
      </c>
      <c r="L110" s="52">
        <f>K110*1000/I110</f>
        <v>354.95516076869762</v>
      </c>
      <c r="M110" s="33"/>
      <c r="N110" s="31">
        <f>SUM(N7:N108)</f>
        <v>2364602.8705508919</v>
      </c>
      <c r="O110" s="52">
        <f t="shared" ref="O110" si="20">N110*1000/I110</f>
        <v>176.27725715655959</v>
      </c>
      <c r="P110" s="45"/>
      <c r="Q110" s="31">
        <f>SUM(Q7:Q108)</f>
        <v>2396805.4109784234</v>
      </c>
      <c r="R110" s="52">
        <f t="shared" ref="R110" si="21">Q110*1000/I110</f>
        <v>178.67790361213798</v>
      </c>
      <c r="S110" s="44"/>
      <c r="T110" s="40">
        <v>3.1148308630294705E-2</v>
      </c>
      <c r="U110" s="41">
        <v>5.2263194610437285E-3</v>
      </c>
      <c r="V110" s="41">
        <v>8.8170987440029311E-2</v>
      </c>
      <c r="W110" s="41">
        <v>0.44311696269755085</v>
      </c>
      <c r="X110" s="41">
        <v>0.42598663019122401</v>
      </c>
      <c r="Y110" s="41">
        <v>6.3507915798568714E-3</v>
      </c>
      <c r="Z110" s="34">
        <f>N110/K110</f>
        <v>0.49661838068450737</v>
      </c>
      <c r="AA110" s="41">
        <v>5.6082450158157639E-2</v>
      </c>
      <c r="AB110" s="41">
        <v>1.1781724069319626E-3</v>
      </c>
      <c r="AC110" s="41">
        <v>0.94273937743491065</v>
      </c>
      <c r="AD110" s="35">
        <f>Q110/K110</f>
        <v>0.50338161931549252</v>
      </c>
    </row>
    <row r="111" spans="1:31" x14ac:dyDescent="0.3">
      <c r="B111" s="36"/>
      <c r="D111" s="37"/>
      <c r="G111" s="28"/>
      <c r="H111" s="28"/>
      <c r="L111" s="12"/>
      <c r="M111" s="12"/>
      <c r="N111" s="12"/>
      <c r="O111" s="12"/>
      <c r="P111" s="46"/>
      <c r="Q111" s="12"/>
      <c r="W111" s="10"/>
    </row>
    <row r="112" spans="1:31" x14ac:dyDescent="0.3">
      <c r="D112" s="58" t="s">
        <v>95</v>
      </c>
      <c r="E112" s="53"/>
      <c r="F112" s="54"/>
      <c r="G112" s="54"/>
      <c r="H112" s="53"/>
      <c r="I112" s="53"/>
      <c r="J112" s="53"/>
      <c r="K112" s="55"/>
      <c r="L112" s="55"/>
    </row>
    <row r="113" spans="4:12" ht="46.5" customHeight="1" x14ac:dyDescent="0.3">
      <c r="D113" s="251" t="s">
        <v>116</v>
      </c>
      <c r="E113" s="251"/>
      <c r="F113" s="251"/>
      <c r="G113" s="251"/>
      <c r="H113" s="251"/>
      <c r="I113" s="251"/>
      <c r="J113" s="251"/>
      <c r="K113" s="251"/>
      <c r="L113" s="251"/>
    </row>
    <row r="114" spans="4:12" ht="32.700000000000003" customHeight="1" x14ac:dyDescent="0.3">
      <c r="D114" s="251" t="s">
        <v>99</v>
      </c>
      <c r="E114" s="251"/>
      <c r="F114" s="251"/>
      <c r="G114" s="251"/>
      <c r="H114" s="251"/>
      <c r="I114" s="251"/>
      <c r="J114" s="251"/>
      <c r="K114" s="251"/>
      <c r="L114" s="251"/>
    </row>
    <row r="115" spans="4:12" ht="19.95" customHeight="1" x14ac:dyDescent="0.3">
      <c r="D115" s="251" t="s">
        <v>100</v>
      </c>
      <c r="E115" s="251"/>
      <c r="F115" s="251"/>
      <c r="G115" s="251"/>
      <c r="H115" s="251"/>
      <c r="I115" s="251"/>
      <c r="J115" s="251"/>
      <c r="K115" s="251"/>
      <c r="L115" s="251"/>
    </row>
    <row r="116" spans="4:12" x14ac:dyDescent="0.3">
      <c r="D116" s="251" t="s">
        <v>115</v>
      </c>
      <c r="E116" s="251"/>
      <c r="F116" s="251"/>
      <c r="G116" s="251"/>
      <c r="H116" s="251"/>
      <c r="I116" s="251"/>
      <c r="J116" s="251"/>
      <c r="K116" s="251"/>
      <c r="L116" s="251"/>
    </row>
    <row r="117" spans="4:12" ht="34.5" customHeight="1" x14ac:dyDescent="0.3">
      <c r="D117" s="251" t="s">
        <v>101</v>
      </c>
      <c r="E117" s="251"/>
      <c r="F117" s="251"/>
      <c r="G117" s="251"/>
      <c r="H117" s="251"/>
      <c r="I117" s="251"/>
      <c r="J117" s="251"/>
      <c r="K117" s="251"/>
      <c r="L117" s="251"/>
    </row>
    <row r="118" spans="4:12" ht="42" customHeight="1" x14ac:dyDescent="0.3">
      <c r="D118" s="251" t="s">
        <v>102</v>
      </c>
      <c r="E118" s="251"/>
      <c r="F118" s="251"/>
      <c r="G118" s="251"/>
      <c r="H118" s="251"/>
      <c r="I118" s="251"/>
      <c r="J118" s="251"/>
      <c r="K118" s="251"/>
      <c r="L118" s="251"/>
    </row>
    <row r="119" spans="4:12" x14ac:dyDescent="0.3">
      <c r="D119" s="39"/>
      <c r="E119" s="39"/>
      <c r="F119" s="39"/>
      <c r="G119" s="39"/>
      <c r="H119" s="39"/>
      <c r="I119" s="39"/>
      <c r="J119" s="39"/>
      <c r="K119" s="39"/>
      <c r="L119" s="39"/>
    </row>
    <row r="120" spans="4:12" x14ac:dyDescent="0.3">
      <c r="D120" s="56"/>
      <c r="E120" s="56"/>
      <c r="F120" s="56"/>
      <c r="G120" s="53" t="s">
        <v>96</v>
      </c>
      <c r="H120" s="53"/>
      <c r="I120" s="56"/>
      <c r="J120" s="56"/>
      <c r="K120" s="19"/>
      <c r="L120" s="19"/>
    </row>
    <row r="121" spans="4:12" x14ac:dyDescent="0.3">
      <c r="D121" s="57" t="s">
        <v>121</v>
      </c>
      <c r="E121" s="56"/>
      <c r="F121" s="56"/>
      <c r="G121" s="56"/>
      <c r="H121" s="56"/>
      <c r="I121" s="56"/>
      <c r="J121" s="56"/>
      <c r="K121" s="56"/>
      <c r="L121" s="56"/>
    </row>
    <row r="122" spans="4:12" ht="33" customHeight="1" x14ac:dyDescent="0.3">
      <c r="D122" s="242" t="s">
        <v>122</v>
      </c>
      <c r="E122" s="242"/>
      <c r="F122" s="242"/>
      <c r="G122" s="242"/>
      <c r="H122" s="242"/>
      <c r="I122" s="242"/>
      <c r="J122" s="242"/>
      <c r="K122" s="242"/>
      <c r="L122" s="242"/>
    </row>
    <row r="123" spans="4:12" x14ac:dyDescent="0.3">
      <c r="D123" s="243" t="s">
        <v>103</v>
      </c>
      <c r="E123" s="243"/>
      <c r="F123" s="243"/>
      <c r="G123" s="243"/>
      <c r="H123" s="243"/>
      <c r="I123" s="243"/>
      <c r="J123" s="243"/>
      <c r="K123" s="243"/>
      <c r="L123" s="243"/>
    </row>
  </sheetData>
  <sheetProtection algorithmName="SHA-512" hashValue="bM/Owt1ucvFWLFN57Iwah42ETcGGZLkXV3ruxWkkjyW6XRw5jE2gkBYKRSXyolF8U/DOASBNNuY9vkhKn3lJ5Q==" saltValue="+Pm95vIvoB+Y32xNMhG4yQ==" spinCount="100000" sheet="1" objects="1" scenarios="1"/>
  <mergeCells count="25">
    <mergeCell ref="D122:L122"/>
    <mergeCell ref="D123:L123"/>
    <mergeCell ref="Q4:R5"/>
    <mergeCell ref="S4:S5"/>
    <mergeCell ref="T4:Z4"/>
    <mergeCell ref="D113:L113"/>
    <mergeCell ref="D114:L114"/>
    <mergeCell ref="G4:G5"/>
    <mergeCell ref="D115:L115"/>
    <mergeCell ref="D116:L116"/>
    <mergeCell ref="D117:L117"/>
    <mergeCell ref="D118:L118"/>
    <mergeCell ref="F4:F5"/>
    <mergeCell ref="AA4:AD4"/>
    <mergeCell ref="H4:H5"/>
    <mergeCell ref="I4:I5"/>
    <mergeCell ref="J4:J5"/>
    <mergeCell ref="K4:L5"/>
    <mergeCell ref="N4:O5"/>
    <mergeCell ref="P4:P5"/>
    <mergeCell ref="B4:B5"/>
    <mergeCell ref="C4:C5"/>
    <mergeCell ref="D4:D5"/>
    <mergeCell ref="E4:E5"/>
    <mergeCell ref="A1:E1"/>
  </mergeCells>
  <pageMargins left="0.25" right="0.25" top="0.75" bottom="0.75" header="0.3" footer="0.3"/>
  <pageSetup paperSize="17" scale="6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123"/>
  <sheetViews>
    <sheetView zoomScale="90" zoomScaleNormal="90" workbookViewId="0">
      <pane xSplit="4" topLeftCell="E1" activePane="topRight" state="frozen"/>
      <selection pane="topRight" sqref="A1:D1"/>
    </sheetView>
  </sheetViews>
  <sheetFormatPr defaultColWidth="9.33203125" defaultRowHeight="16.2" x14ac:dyDescent="0.3"/>
  <cols>
    <col min="1" max="1" width="1.33203125" style="12" customWidth="1"/>
    <col min="2" max="2" width="8.33203125" style="38" customWidth="1"/>
    <col min="3" max="3" width="9.6640625" style="13" customWidth="1"/>
    <col min="4" max="4" width="53.33203125" style="12" customWidth="1"/>
    <col min="5" max="5" width="12.33203125" style="12" customWidth="1"/>
    <col min="6" max="6" width="11.44140625" style="12" customWidth="1"/>
    <col min="7" max="7" width="12" style="12" customWidth="1"/>
    <col min="8" max="8" width="14.6640625" style="12" customWidth="1"/>
    <col min="9" max="9" width="12.6640625" style="12" customWidth="1"/>
    <col min="10" max="10" width="3" style="12" customWidth="1"/>
    <col min="11" max="11" width="12.6640625" style="14" customWidth="1"/>
    <col min="12" max="12" width="7.44140625" style="14" customWidth="1"/>
    <col min="13" max="13" width="3" style="15" customWidth="1"/>
    <col min="14" max="14" width="12.6640625" style="14" customWidth="1"/>
    <col min="15" max="15" width="7.6640625" style="14" customWidth="1"/>
    <col min="16" max="16" width="3" style="16" customWidth="1"/>
    <col min="17" max="17" width="12.6640625" style="14" customWidth="1"/>
    <col min="18" max="18" width="7.44140625" style="14" customWidth="1"/>
    <col min="19" max="19" width="3" style="42" customWidth="1"/>
    <col min="20" max="20" width="11" style="12" customWidth="1"/>
    <col min="21" max="21" width="10.6640625" style="17" customWidth="1"/>
    <col min="22" max="22" width="11.33203125" style="12" customWidth="1"/>
    <col min="23" max="23" width="11.33203125" style="17" customWidth="1"/>
    <col min="24" max="24" width="10.6640625" style="12" customWidth="1"/>
    <col min="25" max="25" width="11.33203125" style="17" customWidth="1"/>
    <col min="26" max="26" width="10.6640625" style="12" customWidth="1"/>
    <col min="27" max="27" width="14.44140625" style="12" customWidth="1"/>
    <col min="28" max="28" width="11.44140625" style="12" customWidth="1"/>
    <col min="29" max="29" width="11.33203125" style="12" customWidth="1"/>
    <col min="30" max="30" width="11.33203125" style="18" customWidth="1"/>
    <col min="31" max="16384" width="9.33203125" style="12"/>
  </cols>
  <sheetData>
    <row r="1" spans="1:30" s="1" customFormat="1" ht="60" customHeight="1" thickBot="1" x14ac:dyDescent="0.35">
      <c r="A1" s="226"/>
      <c r="B1" s="227"/>
      <c r="C1" s="227"/>
      <c r="D1" s="228"/>
      <c r="E1" s="3"/>
      <c r="F1" s="3"/>
      <c r="G1" s="4"/>
      <c r="H1" s="4"/>
      <c r="I1" s="5"/>
      <c r="K1" s="4"/>
      <c r="L1" s="6"/>
      <c r="M1" s="7"/>
      <c r="N1" s="5"/>
      <c r="O1" s="8"/>
      <c r="P1" s="9"/>
      <c r="Q1" s="6"/>
      <c r="R1" s="6"/>
      <c r="S1" s="43"/>
      <c r="T1" s="27"/>
      <c r="U1" s="49"/>
      <c r="V1" s="50"/>
      <c r="W1" s="49"/>
      <c r="X1" s="27"/>
      <c r="Y1" s="49"/>
      <c r="Z1" s="27"/>
      <c r="AA1" s="27"/>
      <c r="AB1" s="27"/>
      <c r="AC1" s="27"/>
      <c r="AD1" s="11"/>
    </row>
    <row r="2" spans="1:30" s="1" customFormat="1" ht="18" x14ac:dyDescent="0.35">
      <c r="A2" s="127"/>
      <c r="B2" s="128" t="s">
        <v>155</v>
      </c>
      <c r="C2" s="129"/>
      <c r="D2" s="127"/>
      <c r="E2" s="130"/>
      <c r="F2" s="5"/>
      <c r="G2" s="5"/>
      <c r="H2" s="5"/>
      <c r="I2" s="5"/>
      <c r="K2" s="6"/>
      <c r="L2" s="6"/>
      <c r="M2" s="7"/>
      <c r="N2" s="6"/>
      <c r="O2" s="6"/>
      <c r="P2" s="9"/>
      <c r="Q2" s="6"/>
      <c r="R2" s="6"/>
      <c r="S2" s="43"/>
      <c r="U2" s="10"/>
      <c r="W2" s="10"/>
      <c r="X2" s="48"/>
      <c r="Y2" s="10"/>
      <c r="AA2" s="47"/>
      <c r="AB2" s="47"/>
      <c r="AD2" s="11"/>
    </row>
    <row r="3" spans="1:30" ht="7.2" customHeight="1" thickBot="1" x14ac:dyDescent="0.35">
      <c r="A3" s="131"/>
      <c r="B3" s="131"/>
      <c r="C3" s="132"/>
      <c r="D3" s="131"/>
      <c r="E3" s="131"/>
    </row>
    <row r="4" spans="1:30" s="20" customFormat="1" ht="21.6" customHeight="1" x14ac:dyDescent="0.3">
      <c r="A4" s="19"/>
      <c r="B4" s="252" t="s">
        <v>0</v>
      </c>
      <c r="C4" s="254" t="s">
        <v>1</v>
      </c>
      <c r="D4" s="256" t="s">
        <v>2</v>
      </c>
      <c r="E4" s="256" t="s">
        <v>104</v>
      </c>
      <c r="F4" s="256" t="s">
        <v>3</v>
      </c>
      <c r="G4" s="256" t="s">
        <v>4</v>
      </c>
      <c r="H4" s="256" t="s">
        <v>5</v>
      </c>
      <c r="I4" s="256" t="s">
        <v>6</v>
      </c>
      <c r="J4" s="232"/>
      <c r="K4" s="234" t="s">
        <v>7</v>
      </c>
      <c r="L4" s="234"/>
      <c r="M4" s="208"/>
      <c r="N4" s="236" t="s">
        <v>8</v>
      </c>
      <c r="O4" s="237"/>
      <c r="P4" s="240"/>
      <c r="Q4" s="244" t="s">
        <v>9</v>
      </c>
      <c r="R4" s="245"/>
      <c r="S4" s="248"/>
      <c r="T4" s="229" t="s">
        <v>118</v>
      </c>
      <c r="U4" s="230"/>
      <c r="V4" s="230"/>
      <c r="W4" s="230"/>
      <c r="X4" s="230"/>
      <c r="Y4" s="230"/>
      <c r="Z4" s="250"/>
      <c r="AA4" s="229" t="s">
        <v>119</v>
      </c>
      <c r="AB4" s="230"/>
      <c r="AC4" s="230"/>
      <c r="AD4" s="231"/>
    </row>
    <row r="5" spans="1:30" s="20" customFormat="1" ht="92.25" customHeight="1" x14ac:dyDescent="0.3">
      <c r="A5" s="19"/>
      <c r="B5" s="253"/>
      <c r="C5" s="255"/>
      <c r="D5" s="257"/>
      <c r="E5" s="257"/>
      <c r="F5" s="257"/>
      <c r="G5" s="257"/>
      <c r="H5" s="257"/>
      <c r="I5" s="257"/>
      <c r="J5" s="233"/>
      <c r="K5" s="235"/>
      <c r="L5" s="235"/>
      <c r="M5" s="59"/>
      <c r="N5" s="238"/>
      <c r="O5" s="239"/>
      <c r="P5" s="241"/>
      <c r="Q5" s="246"/>
      <c r="R5" s="247"/>
      <c r="S5" s="249"/>
      <c r="T5" s="21" t="s">
        <v>10</v>
      </c>
      <c r="U5" s="22" t="s">
        <v>11</v>
      </c>
      <c r="V5" s="21" t="s">
        <v>97</v>
      </c>
      <c r="W5" s="22" t="s">
        <v>12</v>
      </c>
      <c r="X5" s="21" t="s">
        <v>13</v>
      </c>
      <c r="Y5" s="22" t="s">
        <v>14</v>
      </c>
      <c r="Z5" s="23" t="s">
        <v>98</v>
      </c>
      <c r="AA5" s="21" t="s">
        <v>15</v>
      </c>
      <c r="AB5" s="21" t="s">
        <v>16</v>
      </c>
      <c r="AC5" s="21" t="s">
        <v>17</v>
      </c>
      <c r="AD5" s="24" t="s">
        <v>18</v>
      </c>
    </row>
    <row r="6" spans="1:30" s="20" customFormat="1" ht="20.7" customHeight="1" thickBot="1" x14ac:dyDescent="0.35">
      <c r="A6" s="19"/>
      <c r="B6" s="161"/>
      <c r="C6" s="162"/>
      <c r="D6" s="163"/>
      <c r="E6" s="152"/>
      <c r="F6" s="152"/>
      <c r="G6" s="153"/>
      <c r="H6" s="152"/>
      <c r="I6" s="152"/>
      <c r="J6" s="152"/>
      <c r="K6" s="154" t="s">
        <v>19</v>
      </c>
      <c r="L6" s="154" t="s">
        <v>20</v>
      </c>
      <c r="M6" s="155"/>
      <c r="N6" s="154" t="s">
        <v>19</v>
      </c>
      <c r="O6" s="154" t="s">
        <v>21</v>
      </c>
      <c r="P6" s="156"/>
      <c r="Q6" s="154" t="s">
        <v>19</v>
      </c>
      <c r="R6" s="154" t="s">
        <v>21</v>
      </c>
      <c r="S6" s="157"/>
      <c r="T6" s="158" t="s">
        <v>22</v>
      </c>
      <c r="U6" s="159" t="s">
        <v>22</v>
      </c>
      <c r="V6" s="158" t="s">
        <v>22</v>
      </c>
      <c r="W6" s="159" t="s">
        <v>22</v>
      </c>
      <c r="X6" s="158" t="s">
        <v>22</v>
      </c>
      <c r="Y6" s="159" t="s">
        <v>22</v>
      </c>
      <c r="Z6" s="140" t="s">
        <v>22</v>
      </c>
      <c r="AA6" s="158" t="s">
        <v>22</v>
      </c>
      <c r="AB6" s="158" t="s">
        <v>22</v>
      </c>
      <c r="AC6" s="158" t="s">
        <v>22</v>
      </c>
      <c r="AD6" s="160" t="s">
        <v>22</v>
      </c>
    </row>
    <row r="7" spans="1:30" s="20" customFormat="1" ht="20.100000000000001" customHeight="1" x14ac:dyDescent="0.3">
      <c r="A7" s="19"/>
      <c r="B7" s="181">
        <v>630</v>
      </c>
      <c r="C7" s="139">
        <v>9</v>
      </c>
      <c r="D7" s="182" t="s">
        <v>67</v>
      </c>
      <c r="E7" s="183">
        <v>3565</v>
      </c>
      <c r="F7" s="183">
        <v>0</v>
      </c>
      <c r="G7" s="183">
        <v>2590</v>
      </c>
      <c r="H7" s="183">
        <v>1898</v>
      </c>
      <c r="I7" s="183">
        <v>2977</v>
      </c>
      <c r="J7" s="142"/>
      <c r="K7" s="184">
        <v>3943.6060828221275</v>
      </c>
      <c r="L7" s="185">
        <f t="shared" ref="L7:L38" si="0">K7*1000/I7</f>
        <v>1324.6913277870769</v>
      </c>
      <c r="M7" s="142"/>
      <c r="N7" s="184">
        <v>3119.1188662577015</v>
      </c>
      <c r="O7" s="185">
        <f t="shared" ref="O7:O38" si="1">N7*1000/I7</f>
        <v>1047.7389540670815</v>
      </c>
      <c r="P7" s="142">
        <v>6</v>
      </c>
      <c r="Q7" s="184">
        <v>824.48721656442547</v>
      </c>
      <c r="R7" s="185">
        <f t="shared" ref="R7:R38" si="2">Q7*1000/I7</f>
        <v>276.95237371999514</v>
      </c>
      <c r="S7" s="142">
        <v>2</v>
      </c>
      <c r="T7" s="186">
        <v>3.3535111832880679E-3</v>
      </c>
      <c r="U7" s="186">
        <v>0</v>
      </c>
      <c r="V7" s="186">
        <v>0.8634233305866883</v>
      </c>
      <c r="W7" s="186">
        <v>0.13322315823002367</v>
      </c>
      <c r="X7" s="186">
        <v>0</v>
      </c>
      <c r="Y7" s="186">
        <v>0</v>
      </c>
      <c r="Z7" s="169">
        <f t="shared" ref="Z7:Z38" si="3">N7/K7</f>
        <v>0.79093063575599176</v>
      </c>
      <c r="AA7" s="186">
        <v>0</v>
      </c>
      <c r="AB7" s="186">
        <v>1.3196080886900977E-2</v>
      </c>
      <c r="AC7" s="186">
        <v>0.98680391911309906</v>
      </c>
      <c r="AD7" s="187">
        <f t="shared" ref="AD7:AD38" si="4">Q7/K7</f>
        <v>0.20906936424400813</v>
      </c>
    </row>
    <row r="8" spans="1:30" s="20" customFormat="1" ht="20.100000000000001" customHeight="1" x14ac:dyDescent="0.3">
      <c r="A8" s="19"/>
      <c r="B8" s="135">
        <v>97</v>
      </c>
      <c r="C8" s="51">
        <v>1</v>
      </c>
      <c r="D8" s="136" t="s">
        <v>93</v>
      </c>
      <c r="E8" s="188">
        <v>322030</v>
      </c>
      <c r="F8" s="188">
        <v>55451</v>
      </c>
      <c r="G8" s="188">
        <v>1715</v>
      </c>
      <c r="H8" s="188">
        <v>1196559</v>
      </c>
      <c r="I8" s="188">
        <v>1197274</v>
      </c>
      <c r="J8" s="141"/>
      <c r="K8" s="189">
        <v>380516.8789737692</v>
      </c>
      <c r="L8" s="190">
        <f t="shared" si="0"/>
        <v>317.81937883372495</v>
      </c>
      <c r="M8" s="141"/>
      <c r="N8" s="189">
        <v>256910.01117901536</v>
      </c>
      <c r="O8" s="190">
        <f t="shared" si="1"/>
        <v>214.57912823548776</v>
      </c>
      <c r="P8" s="141">
        <v>6</v>
      </c>
      <c r="Q8" s="189">
        <v>123606.86779475384</v>
      </c>
      <c r="R8" s="190">
        <f t="shared" si="2"/>
        <v>103.2402505982372</v>
      </c>
      <c r="S8" s="141" t="s">
        <v>157</v>
      </c>
      <c r="T8" s="137">
        <v>2.5662838009866254E-2</v>
      </c>
      <c r="U8" s="137">
        <v>0</v>
      </c>
      <c r="V8" s="137">
        <v>6.3818961062499915E-2</v>
      </c>
      <c r="W8" s="137">
        <v>0.41542659505256729</v>
      </c>
      <c r="X8" s="137">
        <v>0.49023558646860316</v>
      </c>
      <c r="Y8" s="137">
        <v>4.8560194064632923E-3</v>
      </c>
      <c r="Z8" s="170">
        <f t="shared" si="3"/>
        <v>0.6751606180306271</v>
      </c>
      <c r="AA8" s="137">
        <v>0.49604978342960943</v>
      </c>
      <c r="AB8" s="137">
        <v>3.1211857956032942E-4</v>
      </c>
      <c r="AC8" s="137">
        <v>0.50363809799083026</v>
      </c>
      <c r="AD8" s="191">
        <f t="shared" si="4"/>
        <v>0.32483938196937284</v>
      </c>
    </row>
    <row r="9" spans="1:30" s="20" customFormat="1" ht="20.100000000000001" customHeight="1" x14ac:dyDescent="0.3">
      <c r="A9" s="19"/>
      <c r="B9" s="135">
        <v>56</v>
      </c>
      <c r="C9" s="51">
        <v>5</v>
      </c>
      <c r="D9" s="136" t="s">
        <v>71</v>
      </c>
      <c r="E9" s="188">
        <v>11848</v>
      </c>
      <c r="F9" s="188">
        <v>1864</v>
      </c>
      <c r="G9" s="188">
        <v>40</v>
      </c>
      <c r="H9" s="188">
        <v>32020</v>
      </c>
      <c r="I9" s="188">
        <v>32037</v>
      </c>
      <c r="J9" s="141"/>
      <c r="K9" s="189">
        <v>13719.646493238255</v>
      </c>
      <c r="L9" s="190">
        <f t="shared" si="0"/>
        <v>428.24379602454212</v>
      </c>
      <c r="M9" s="141"/>
      <c r="N9" s="189">
        <v>8750.4190192525166</v>
      </c>
      <c r="O9" s="190">
        <f t="shared" si="1"/>
        <v>273.13478225965343</v>
      </c>
      <c r="P9" s="141">
        <v>5</v>
      </c>
      <c r="Q9" s="189">
        <v>4969.2274739857385</v>
      </c>
      <c r="R9" s="190">
        <f t="shared" si="2"/>
        <v>155.10901376488866</v>
      </c>
      <c r="S9" s="141"/>
      <c r="T9" s="137">
        <v>2.0162463033121254E-2</v>
      </c>
      <c r="U9" s="137">
        <v>1.108518343939671E-4</v>
      </c>
      <c r="V9" s="137">
        <v>0.13966416891706707</v>
      </c>
      <c r="W9" s="137">
        <v>0.40868557175739517</v>
      </c>
      <c r="X9" s="137">
        <v>0.42164483907968225</v>
      </c>
      <c r="Y9" s="137">
        <v>9.7321053783404523E-3</v>
      </c>
      <c r="Z9" s="170">
        <f t="shared" si="3"/>
        <v>0.637802076282736</v>
      </c>
      <c r="AA9" s="137">
        <v>0</v>
      </c>
      <c r="AB9" s="137">
        <v>2.205574217999958E-3</v>
      </c>
      <c r="AC9" s="137">
        <v>0.99779442578200006</v>
      </c>
      <c r="AD9" s="191">
        <f t="shared" si="4"/>
        <v>0.362197923717264</v>
      </c>
    </row>
    <row r="10" spans="1:30" s="20" customFormat="1" ht="20.100000000000001" customHeight="1" x14ac:dyDescent="0.3">
      <c r="A10" s="19"/>
      <c r="B10" s="135">
        <v>6</v>
      </c>
      <c r="C10" s="51">
        <v>2</v>
      </c>
      <c r="D10" s="136" t="s">
        <v>40</v>
      </c>
      <c r="E10" s="188">
        <v>209911</v>
      </c>
      <c r="F10" s="188">
        <v>25064</v>
      </c>
      <c r="G10" s="188">
        <v>0</v>
      </c>
      <c r="H10" s="188">
        <v>674085</v>
      </c>
      <c r="I10" s="188">
        <v>674085</v>
      </c>
      <c r="J10" s="141"/>
      <c r="K10" s="189">
        <v>258355.52</v>
      </c>
      <c r="L10" s="190">
        <f t="shared" si="0"/>
        <v>383.26846020902411</v>
      </c>
      <c r="M10" s="141"/>
      <c r="N10" s="189">
        <v>164735.24</v>
      </c>
      <c r="O10" s="190">
        <f t="shared" si="1"/>
        <v>244.38348279519644</v>
      </c>
      <c r="P10" s="141"/>
      <c r="Q10" s="189">
        <v>93620.28</v>
      </c>
      <c r="R10" s="190">
        <f t="shared" si="2"/>
        <v>138.88497741382764</v>
      </c>
      <c r="S10" s="141"/>
      <c r="T10" s="137">
        <v>2.2546541954229102E-2</v>
      </c>
      <c r="U10" s="137">
        <v>4.3457611134084001E-2</v>
      </c>
      <c r="V10" s="137">
        <v>8.2625854674446095E-2</v>
      </c>
      <c r="W10" s="137">
        <v>0.51098659886008602</v>
      </c>
      <c r="X10" s="137">
        <v>0.33307979519136288</v>
      </c>
      <c r="Y10" s="137">
        <v>7.3035981857919423E-3</v>
      </c>
      <c r="Z10" s="170">
        <f t="shared" si="3"/>
        <v>0.63763003786410288</v>
      </c>
      <c r="AA10" s="137">
        <v>0.68484873149279202</v>
      </c>
      <c r="AB10" s="137">
        <v>0</v>
      </c>
      <c r="AC10" s="137">
        <v>0.31515126850720804</v>
      </c>
      <c r="AD10" s="191">
        <f t="shared" si="4"/>
        <v>0.36236996213589706</v>
      </c>
    </row>
    <row r="11" spans="1:30" s="20" customFormat="1" ht="20.100000000000001" customHeight="1" x14ac:dyDescent="0.3">
      <c r="A11" s="19"/>
      <c r="B11" s="135">
        <v>324</v>
      </c>
      <c r="C11" s="51">
        <v>4</v>
      </c>
      <c r="D11" s="136" t="s">
        <v>55</v>
      </c>
      <c r="E11" s="188">
        <v>46982</v>
      </c>
      <c r="F11" s="188">
        <v>8816</v>
      </c>
      <c r="G11" s="188">
        <v>0</v>
      </c>
      <c r="H11" s="188">
        <v>124672</v>
      </c>
      <c r="I11" s="188">
        <v>124672</v>
      </c>
      <c r="J11" s="141"/>
      <c r="K11" s="189">
        <v>44537.18</v>
      </c>
      <c r="L11" s="190">
        <f t="shared" si="0"/>
        <v>357.23482417864477</v>
      </c>
      <c r="M11" s="141"/>
      <c r="N11" s="189">
        <v>27810.58</v>
      </c>
      <c r="O11" s="190">
        <f t="shared" si="1"/>
        <v>223.06997561601642</v>
      </c>
      <c r="P11" s="141"/>
      <c r="Q11" s="189">
        <v>16726.599999999999</v>
      </c>
      <c r="R11" s="190">
        <f t="shared" si="2"/>
        <v>134.16484856262832</v>
      </c>
      <c r="S11" s="141"/>
      <c r="T11" s="137">
        <v>2.470067147107324E-2</v>
      </c>
      <c r="U11" s="137">
        <v>0</v>
      </c>
      <c r="V11" s="137">
        <v>0.11783752801991185</v>
      </c>
      <c r="W11" s="137">
        <v>0.32064164069933093</v>
      </c>
      <c r="X11" s="137">
        <v>0.52767939395726371</v>
      </c>
      <c r="Y11" s="137">
        <v>9.1407658524201938E-3</v>
      </c>
      <c r="Z11" s="170">
        <f t="shared" si="3"/>
        <v>0.62443513486933844</v>
      </c>
      <c r="AA11" s="137">
        <v>0</v>
      </c>
      <c r="AB11" s="137">
        <v>1.0151495223177456E-3</v>
      </c>
      <c r="AC11" s="137">
        <v>0.99898485047768226</v>
      </c>
      <c r="AD11" s="191">
        <f t="shared" si="4"/>
        <v>0.37556486513066156</v>
      </c>
    </row>
    <row r="12" spans="1:30" s="20" customFormat="1" ht="20.100000000000001" customHeight="1" x14ac:dyDescent="0.3">
      <c r="A12" s="19"/>
      <c r="B12" s="135">
        <v>53</v>
      </c>
      <c r="C12" s="51">
        <v>2</v>
      </c>
      <c r="D12" s="136" t="s">
        <v>91</v>
      </c>
      <c r="E12" s="188">
        <v>148775</v>
      </c>
      <c r="F12" s="188">
        <v>67455</v>
      </c>
      <c r="G12" s="188">
        <v>0</v>
      </c>
      <c r="H12" s="188">
        <v>601220</v>
      </c>
      <c r="I12" s="188">
        <v>601220</v>
      </c>
      <c r="J12" s="141"/>
      <c r="K12" s="189">
        <v>196795.48</v>
      </c>
      <c r="L12" s="190">
        <f t="shared" si="0"/>
        <v>327.32690196600248</v>
      </c>
      <c r="M12" s="141"/>
      <c r="N12" s="189">
        <v>120457.65</v>
      </c>
      <c r="O12" s="190">
        <f t="shared" si="1"/>
        <v>200.35536076644158</v>
      </c>
      <c r="P12" s="141"/>
      <c r="Q12" s="189">
        <v>76337.83</v>
      </c>
      <c r="R12" s="190">
        <f t="shared" si="2"/>
        <v>126.97154119956089</v>
      </c>
      <c r="S12" s="141">
        <v>1</v>
      </c>
      <c r="T12" s="137">
        <v>2.7501117612704549E-2</v>
      </c>
      <c r="U12" s="137">
        <v>0</v>
      </c>
      <c r="V12" s="137">
        <v>0.10324748988544938</v>
      </c>
      <c r="W12" s="137">
        <v>0.34763354589766615</v>
      </c>
      <c r="X12" s="137">
        <v>0.5168289436162834</v>
      </c>
      <c r="Y12" s="137">
        <v>4.7889029878965764E-3</v>
      </c>
      <c r="Z12" s="170">
        <f t="shared" si="3"/>
        <v>0.61209561317160321</v>
      </c>
      <c r="AA12" s="137">
        <v>0</v>
      </c>
      <c r="AB12" s="137">
        <v>9.3400611466162972E-4</v>
      </c>
      <c r="AC12" s="137">
        <v>0.99906599388533834</v>
      </c>
      <c r="AD12" s="191">
        <f t="shared" si="4"/>
        <v>0.38790438682839667</v>
      </c>
    </row>
    <row r="13" spans="1:30" s="20" customFormat="1" ht="20.100000000000001" customHeight="1" x14ac:dyDescent="0.3">
      <c r="A13" s="19"/>
      <c r="B13" s="135">
        <v>335</v>
      </c>
      <c r="C13" s="51">
        <v>2</v>
      </c>
      <c r="D13" s="136" t="s">
        <v>80</v>
      </c>
      <c r="E13" s="188">
        <v>141900</v>
      </c>
      <c r="F13" s="188">
        <v>6248</v>
      </c>
      <c r="G13" s="188">
        <v>9419</v>
      </c>
      <c r="H13" s="188">
        <v>325926</v>
      </c>
      <c r="I13" s="188">
        <v>329851</v>
      </c>
      <c r="J13" s="141"/>
      <c r="K13" s="189">
        <v>150853.49957173807</v>
      </c>
      <c r="L13" s="190">
        <f t="shared" si="0"/>
        <v>457.33831206131879</v>
      </c>
      <c r="M13" s="141"/>
      <c r="N13" s="189">
        <v>89901.387657390471</v>
      </c>
      <c r="O13" s="190">
        <f t="shared" si="1"/>
        <v>272.55150858233105</v>
      </c>
      <c r="P13" s="141">
        <v>6</v>
      </c>
      <c r="Q13" s="189">
        <v>60952.111914347617</v>
      </c>
      <c r="R13" s="190">
        <f t="shared" si="2"/>
        <v>184.78680347898785</v>
      </c>
      <c r="S13" s="141"/>
      <c r="T13" s="137">
        <v>1.9975776200962449E-2</v>
      </c>
      <c r="U13" s="137">
        <v>1.930670977643485E-3</v>
      </c>
      <c r="V13" s="137">
        <v>5.5016503403141882E-2</v>
      </c>
      <c r="W13" s="137">
        <v>0.5854686899603555</v>
      </c>
      <c r="X13" s="137">
        <v>0.33053839072257263</v>
      </c>
      <c r="Y13" s="137">
        <v>7.0699687353240719E-3</v>
      </c>
      <c r="Z13" s="170">
        <f t="shared" si="3"/>
        <v>0.59595162135856217</v>
      </c>
      <c r="AA13" s="137">
        <v>0.14401404191433342</v>
      </c>
      <c r="AB13" s="137">
        <v>1.1832239726384864E-3</v>
      </c>
      <c r="AC13" s="137">
        <v>0.8548027341130281</v>
      </c>
      <c r="AD13" s="191">
        <f t="shared" si="4"/>
        <v>0.40404837864143794</v>
      </c>
    </row>
    <row r="14" spans="1:30" s="20" customFormat="1" ht="20.100000000000001" customHeight="1" x14ac:dyDescent="0.3">
      <c r="A14" s="19"/>
      <c r="B14" s="135">
        <v>36</v>
      </c>
      <c r="C14" s="51">
        <v>3</v>
      </c>
      <c r="D14" s="136" t="s">
        <v>48</v>
      </c>
      <c r="E14" s="188">
        <v>30403</v>
      </c>
      <c r="F14" s="188">
        <v>26409</v>
      </c>
      <c r="G14" s="188">
        <v>0</v>
      </c>
      <c r="H14" s="188">
        <v>131000</v>
      </c>
      <c r="I14" s="188">
        <v>131000</v>
      </c>
      <c r="J14" s="141"/>
      <c r="K14" s="189">
        <v>56716.87</v>
      </c>
      <c r="L14" s="190">
        <f t="shared" si="0"/>
        <v>432.95320610687025</v>
      </c>
      <c r="M14" s="141"/>
      <c r="N14" s="189">
        <v>32732.699999999997</v>
      </c>
      <c r="O14" s="190">
        <f t="shared" si="1"/>
        <v>249.86793893129769</v>
      </c>
      <c r="P14" s="141"/>
      <c r="Q14" s="189">
        <v>23984.170000000002</v>
      </c>
      <c r="R14" s="190">
        <f t="shared" si="2"/>
        <v>183.08526717557254</v>
      </c>
      <c r="S14" s="141"/>
      <c r="T14" s="137">
        <v>2.2051648657153245E-2</v>
      </c>
      <c r="U14" s="137">
        <v>0</v>
      </c>
      <c r="V14" s="137">
        <v>7.9961323080589147E-2</v>
      </c>
      <c r="W14" s="137">
        <v>0.35035912100132288</v>
      </c>
      <c r="X14" s="137">
        <v>0.53998722989548675</v>
      </c>
      <c r="Y14" s="137">
        <v>7.640677365448008E-3</v>
      </c>
      <c r="Z14" s="170">
        <f t="shared" si="3"/>
        <v>0.5771245839200928</v>
      </c>
      <c r="AA14" s="137">
        <v>0</v>
      </c>
      <c r="AB14" s="137">
        <v>0</v>
      </c>
      <c r="AC14" s="137">
        <v>1</v>
      </c>
      <c r="AD14" s="191">
        <f t="shared" si="4"/>
        <v>0.42287541607990708</v>
      </c>
    </row>
    <row r="15" spans="1:30" s="20" customFormat="1" ht="20.100000000000001" customHeight="1" x14ac:dyDescent="0.3">
      <c r="A15" s="19"/>
      <c r="B15" s="135">
        <v>760</v>
      </c>
      <c r="C15" s="51">
        <v>4</v>
      </c>
      <c r="D15" s="136" t="s">
        <v>145</v>
      </c>
      <c r="E15" s="188">
        <v>22568</v>
      </c>
      <c r="F15" s="188">
        <v>1504</v>
      </c>
      <c r="G15" s="188">
        <v>26</v>
      </c>
      <c r="H15" s="188">
        <v>62850</v>
      </c>
      <c r="I15" s="188">
        <v>62861</v>
      </c>
      <c r="J15" s="141"/>
      <c r="K15" s="189">
        <v>20587.849999999999</v>
      </c>
      <c r="L15" s="190">
        <f t="shared" si="0"/>
        <v>327.51387983010136</v>
      </c>
      <c r="M15" s="141"/>
      <c r="N15" s="189">
        <v>11819.6</v>
      </c>
      <c r="O15" s="190">
        <f t="shared" si="1"/>
        <v>188.02755285471119</v>
      </c>
      <c r="P15" s="141"/>
      <c r="Q15" s="189">
        <v>8768.25</v>
      </c>
      <c r="R15" s="190">
        <f t="shared" si="2"/>
        <v>139.48632697539014</v>
      </c>
      <c r="S15" s="141"/>
      <c r="T15" s="137">
        <v>2.9298791837287216E-2</v>
      </c>
      <c r="U15" s="137">
        <v>0</v>
      </c>
      <c r="V15" s="137">
        <v>2.4444989678161697E-2</v>
      </c>
      <c r="W15" s="137">
        <v>0.48884480016244203</v>
      </c>
      <c r="X15" s="137">
        <v>0.45097803648177603</v>
      </c>
      <c r="Y15" s="137">
        <v>6.4333818403330065E-3</v>
      </c>
      <c r="Z15" s="170">
        <f t="shared" si="3"/>
        <v>0.57410560111910669</v>
      </c>
      <c r="AA15" s="137">
        <v>0</v>
      </c>
      <c r="AB15" s="137">
        <v>4.4877826248111083E-3</v>
      </c>
      <c r="AC15" s="137">
        <v>0.9955122173751888</v>
      </c>
      <c r="AD15" s="191">
        <f t="shared" si="4"/>
        <v>0.42589439888089337</v>
      </c>
    </row>
    <row r="16" spans="1:30" s="20" customFormat="1" ht="20.100000000000001" customHeight="1" x14ac:dyDescent="0.3">
      <c r="A16" s="19"/>
      <c r="B16" s="135">
        <v>357</v>
      </c>
      <c r="C16" s="51">
        <v>2</v>
      </c>
      <c r="D16" s="136" t="s">
        <v>64</v>
      </c>
      <c r="E16" s="188">
        <v>169075</v>
      </c>
      <c r="F16" s="188">
        <v>31682</v>
      </c>
      <c r="G16" s="188">
        <v>0</v>
      </c>
      <c r="H16" s="188">
        <v>472446</v>
      </c>
      <c r="I16" s="188">
        <v>472446</v>
      </c>
      <c r="J16" s="141"/>
      <c r="K16" s="189">
        <v>198921.4</v>
      </c>
      <c r="L16" s="190">
        <f t="shared" si="0"/>
        <v>421.04579147669784</v>
      </c>
      <c r="M16" s="141"/>
      <c r="N16" s="189">
        <v>111134.99</v>
      </c>
      <c r="O16" s="190">
        <f t="shared" si="1"/>
        <v>235.23321183796668</v>
      </c>
      <c r="P16" s="141"/>
      <c r="Q16" s="189">
        <v>87786.409999999989</v>
      </c>
      <c r="R16" s="190">
        <f t="shared" si="2"/>
        <v>185.81257963873117</v>
      </c>
      <c r="S16" s="141">
        <v>1</v>
      </c>
      <c r="T16" s="137">
        <v>2.3423586037124758E-2</v>
      </c>
      <c r="U16" s="137">
        <v>1.0277771204190508E-2</v>
      </c>
      <c r="V16" s="137">
        <v>9.6446042780945943E-2</v>
      </c>
      <c r="W16" s="137">
        <v>0.44165352424110538</v>
      </c>
      <c r="X16" s="137">
        <v>0.42044310257282608</v>
      </c>
      <c r="Y16" s="137">
        <v>7.7559731638073663E-3</v>
      </c>
      <c r="Z16" s="170">
        <f t="shared" si="3"/>
        <v>0.55868795413665906</v>
      </c>
      <c r="AA16" s="137">
        <v>0</v>
      </c>
      <c r="AB16" s="137">
        <v>1.3490698617246112E-3</v>
      </c>
      <c r="AC16" s="137">
        <v>0.99865093013827544</v>
      </c>
      <c r="AD16" s="191">
        <f t="shared" si="4"/>
        <v>0.44131204586334094</v>
      </c>
    </row>
    <row r="17" spans="1:30" s="20" customFormat="1" ht="20.100000000000001" customHeight="1" x14ac:dyDescent="0.3">
      <c r="A17" s="19"/>
      <c r="B17" s="135">
        <v>1</v>
      </c>
      <c r="C17" s="51">
        <v>1</v>
      </c>
      <c r="D17" s="136" t="s">
        <v>49</v>
      </c>
      <c r="E17" s="188">
        <v>172641</v>
      </c>
      <c r="F17" s="188">
        <v>44418</v>
      </c>
      <c r="G17" s="188">
        <v>0</v>
      </c>
      <c r="H17" s="188">
        <v>575186</v>
      </c>
      <c r="I17" s="188">
        <v>575186</v>
      </c>
      <c r="J17" s="141"/>
      <c r="K17" s="189">
        <v>209193.55</v>
      </c>
      <c r="L17" s="217">
        <f t="shared" si="0"/>
        <v>363.69722142054917</v>
      </c>
      <c r="M17" s="141"/>
      <c r="N17" s="189">
        <v>115961.89</v>
      </c>
      <c r="O17" s="190">
        <f t="shared" si="1"/>
        <v>201.60763648628443</v>
      </c>
      <c r="P17" s="141"/>
      <c r="Q17" s="189">
        <v>93231.66</v>
      </c>
      <c r="R17" s="190">
        <f t="shared" si="2"/>
        <v>162.08958493426474</v>
      </c>
      <c r="S17" s="141">
        <v>1</v>
      </c>
      <c r="T17" s="137">
        <v>2.7330272040236667E-2</v>
      </c>
      <c r="U17" s="137">
        <v>1.4616871111707474E-4</v>
      </c>
      <c r="V17" s="137">
        <v>9.142839945088857E-2</v>
      </c>
      <c r="W17" s="137">
        <v>0.37243132204899382</v>
      </c>
      <c r="X17" s="137">
        <v>0.50280501637218922</v>
      </c>
      <c r="Y17" s="137">
        <v>5.8588213765746657E-3</v>
      </c>
      <c r="Z17" s="170">
        <f t="shared" si="3"/>
        <v>0.55432822857110076</v>
      </c>
      <c r="AA17" s="137">
        <v>0</v>
      </c>
      <c r="AB17" s="137">
        <v>1.5909831488573733E-3</v>
      </c>
      <c r="AC17" s="137">
        <v>0.99840901685114258</v>
      </c>
      <c r="AD17" s="191">
        <f t="shared" si="4"/>
        <v>0.44567177142889924</v>
      </c>
    </row>
    <row r="18" spans="1:30" s="20" customFormat="1" ht="20.100000000000001" customHeight="1" x14ac:dyDescent="0.3">
      <c r="A18" s="19"/>
      <c r="B18" s="135">
        <v>293</v>
      </c>
      <c r="C18" s="51">
        <v>3</v>
      </c>
      <c r="D18" s="136" t="s">
        <v>74</v>
      </c>
      <c r="E18" s="188">
        <v>26711</v>
      </c>
      <c r="F18" s="188">
        <v>8064</v>
      </c>
      <c r="G18" s="188">
        <v>0</v>
      </c>
      <c r="H18" s="188">
        <v>81961</v>
      </c>
      <c r="I18" s="188">
        <v>81961</v>
      </c>
      <c r="J18" s="141"/>
      <c r="K18" s="189">
        <v>35870.92</v>
      </c>
      <c r="L18" s="190">
        <f t="shared" si="0"/>
        <v>437.65839850660677</v>
      </c>
      <c r="M18" s="141"/>
      <c r="N18" s="189">
        <v>19504.27</v>
      </c>
      <c r="O18" s="190">
        <f t="shared" si="1"/>
        <v>237.97013213601591</v>
      </c>
      <c r="P18" s="141"/>
      <c r="Q18" s="189">
        <v>16366.65</v>
      </c>
      <c r="R18" s="190">
        <f t="shared" si="2"/>
        <v>199.6882663705909</v>
      </c>
      <c r="S18" s="141">
        <v>1</v>
      </c>
      <c r="T18" s="137">
        <v>2.315441695587684E-2</v>
      </c>
      <c r="U18" s="137">
        <v>3.8914555633202371E-3</v>
      </c>
      <c r="V18" s="137">
        <v>0.11651294819031935</v>
      </c>
      <c r="W18" s="137">
        <v>0.56608373448480764</v>
      </c>
      <c r="X18" s="137">
        <v>0.28039808718808751</v>
      </c>
      <c r="Y18" s="137">
        <v>9.959357617588354E-3</v>
      </c>
      <c r="Z18" s="170">
        <f t="shared" si="3"/>
        <v>0.54373486935935855</v>
      </c>
      <c r="AA18" s="137">
        <v>0</v>
      </c>
      <c r="AB18" s="137">
        <v>3.9562158413603277E-3</v>
      </c>
      <c r="AC18" s="137">
        <v>0.9960437841586397</v>
      </c>
      <c r="AD18" s="191">
        <f t="shared" si="4"/>
        <v>0.4562651306406415</v>
      </c>
    </row>
    <row r="19" spans="1:30" s="20" customFormat="1" ht="20.100000000000001" customHeight="1" x14ac:dyDescent="0.3">
      <c r="A19" s="19"/>
      <c r="B19" s="135">
        <v>14</v>
      </c>
      <c r="C19" s="51">
        <v>3</v>
      </c>
      <c r="D19" s="136" t="s">
        <v>26</v>
      </c>
      <c r="E19" s="188">
        <v>44079</v>
      </c>
      <c r="F19" s="188">
        <v>9793</v>
      </c>
      <c r="G19" s="188">
        <v>0</v>
      </c>
      <c r="H19" s="188">
        <v>151234</v>
      </c>
      <c r="I19" s="188">
        <v>151234</v>
      </c>
      <c r="J19" s="141"/>
      <c r="K19" s="189">
        <v>55758.73</v>
      </c>
      <c r="L19" s="190">
        <f t="shared" si="0"/>
        <v>368.69176243437323</v>
      </c>
      <c r="M19" s="141"/>
      <c r="N19" s="189">
        <v>29496.99</v>
      </c>
      <c r="O19" s="190">
        <f t="shared" si="1"/>
        <v>195.04205403546823</v>
      </c>
      <c r="P19" s="141"/>
      <c r="Q19" s="189">
        <v>26261.74</v>
      </c>
      <c r="R19" s="190">
        <f t="shared" si="2"/>
        <v>173.64970839890501</v>
      </c>
      <c r="S19" s="141"/>
      <c r="T19" s="137">
        <v>2.8250340119449473E-2</v>
      </c>
      <c r="U19" s="137">
        <v>0</v>
      </c>
      <c r="V19" s="137">
        <v>0.12687226730591833</v>
      </c>
      <c r="W19" s="137">
        <v>0.51039682354030014</v>
      </c>
      <c r="X19" s="137">
        <v>0.32766529737441003</v>
      </c>
      <c r="Y19" s="137">
        <v>6.81527165992191E-3</v>
      </c>
      <c r="Z19" s="170">
        <f t="shared" si="3"/>
        <v>0.52901115215500782</v>
      </c>
      <c r="AA19" s="137">
        <v>0</v>
      </c>
      <c r="AB19" s="137">
        <v>0</v>
      </c>
      <c r="AC19" s="137">
        <v>1</v>
      </c>
      <c r="AD19" s="191">
        <f t="shared" si="4"/>
        <v>0.47098884784499218</v>
      </c>
    </row>
    <row r="20" spans="1:30" s="20" customFormat="1" ht="20.100000000000001" customHeight="1" x14ac:dyDescent="0.3">
      <c r="A20" s="19"/>
      <c r="B20" s="135">
        <v>527</v>
      </c>
      <c r="C20" s="51">
        <v>9</v>
      </c>
      <c r="D20" s="136" t="s">
        <v>125</v>
      </c>
      <c r="E20" s="188">
        <v>2170</v>
      </c>
      <c r="F20" s="188">
        <v>0</v>
      </c>
      <c r="G20" s="188">
        <v>0</v>
      </c>
      <c r="H20" s="188">
        <v>2518</v>
      </c>
      <c r="I20" s="188">
        <v>2518</v>
      </c>
      <c r="J20" s="141"/>
      <c r="K20" s="189">
        <v>1394.4991150848684</v>
      </c>
      <c r="L20" s="190">
        <f t="shared" si="0"/>
        <v>553.81219820685794</v>
      </c>
      <c r="M20" s="141"/>
      <c r="N20" s="189">
        <v>735.13524782213835</v>
      </c>
      <c r="O20" s="190">
        <f t="shared" si="1"/>
        <v>291.95204440910976</v>
      </c>
      <c r="P20" s="141">
        <v>5</v>
      </c>
      <c r="Q20" s="189">
        <v>659.36386726273031</v>
      </c>
      <c r="R20" s="190">
        <f t="shared" si="2"/>
        <v>261.8601537977483</v>
      </c>
      <c r="S20" s="141"/>
      <c r="T20" s="137">
        <v>1.8867276519647667E-2</v>
      </c>
      <c r="U20" s="137">
        <v>0</v>
      </c>
      <c r="V20" s="137">
        <v>1.1290439445787719E-2</v>
      </c>
      <c r="W20" s="137">
        <v>0.70668628873267192</v>
      </c>
      <c r="X20" s="137">
        <v>0.2631559953018926</v>
      </c>
      <c r="Y20" s="137">
        <v>0</v>
      </c>
      <c r="Z20" s="170">
        <f t="shared" si="3"/>
        <v>0.5271679557698381</v>
      </c>
      <c r="AA20" s="137">
        <v>0</v>
      </c>
      <c r="AB20" s="137">
        <v>0</v>
      </c>
      <c r="AC20" s="137">
        <v>1</v>
      </c>
      <c r="AD20" s="191">
        <f t="shared" si="4"/>
        <v>0.47283204423016201</v>
      </c>
    </row>
    <row r="21" spans="1:30" s="20" customFormat="1" ht="20.100000000000001" customHeight="1" x14ac:dyDescent="0.3">
      <c r="A21" s="19"/>
      <c r="B21" s="135">
        <v>87</v>
      </c>
      <c r="C21" s="51">
        <v>4</v>
      </c>
      <c r="D21" s="136" t="s">
        <v>76</v>
      </c>
      <c r="E21" s="188">
        <v>73991</v>
      </c>
      <c r="F21" s="188">
        <v>6589</v>
      </c>
      <c r="G21" s="188">
        <v>3838</v>
      </c>
      <c r="H21" s="188">
        <v>169447</v>
      </c>
      <c r="I21" s="188">
        <v>171046</v>
      </c>
      <c r="J21" s="141"/>
      <c r="K21" s="189">
        <v>44481.85</v>
      </c>
      <c r="L21" s="190">
        <f t="shared" si="0"/>
        <v>260.05782070320265</v>
      </c>
      <c r="M21" s="141"/>
      <c r="N21" s="189">
        <v>23434.25</v>
      </c>
      <c r="O21" s="190">
        <f t="shared" si="1"/>
        <v>137.00554236871952</v>
      </c>
      <c r="P21" s="141"/>
      <c r="Q21" s="189">
        <v>21047.600000000002</v>
      </c>
      <c r="R21" s="190">
        <f t="shared" si="2"/>
        <v>123.05227833448315</v>
      </c>
      <c r="S21" s="141">
        <v>2</v>
      </c>
      <c r="T21" s="137">
        <v>3.9841257987774305E-2</v>
      </c>
      <c r="U21" s="137">
        <v>0</v>
      </c>
      <c r="V21" s="137">
        <v>0.14035695616458815</v>
      </c>
      <c r="W21" s="137">
        <v>0.57194106916159038</v>
      </c>
      <c r="X21" s="137">
        <v>0.23732186863245036</v>
      </c>
      <c r="Y21" s="137">
        <v>1.0538848053596766E-2</v>
      </c>
      <c r="Z21" s="170">
        <f t="shared" si="3"/>
        <v>0.52682723402916021</v>
      </c>
      <c r="AA21" s="137">
        <v>0</v>
      </c>
      <c r="AB21" s="137">
        <v>5.6491001349322483E-3</v>
      </c>
      <c r="AC21" s="137">
        <v>0.99435089986506764</v>
      </c>
      <c r="AD21" s="191">
        <f t="shared" si="4"/>
        <v>0.47317276597083985</v>
      </c>
    </row>
    <row r="22" spans="1:30" s="20" customFormat="1" ht="20.100000000000001" customHeight="1" x14ac:dyDescent="0.3">
      <c r="A22" s="19"/>
      <c r="B22" s="135">
        <v>34</v>
      </c>
      <c r="C22" s="51">
        <v>4</v>
      </c>
      <c r="D22" s="136" t="s">
        <v>132</v>
      </c>
      <c r="E22" s="188">
        <v>25945</v>
      </c>
      <c r="F22" s="188">
        <v>4259</v>
      </c>
      <c r="G22" s="188">
        <v>1564</v>
      </c>
      <c r="H22" s="188">
        <v>64044</v>
      </c>
      <c r="I22" s="188">
        <v>64696</v>
      </c>
      <c r="J22" s="141"/>
      <c r="K22" s="189">
        <v>27972.39</v>
      </c>
      <c r="L22" s="190">
        <f t="shared" si="0"/>
        <v>432.3666068999629</v>
      </c>
      <c r="M22" s="141"/>
      <c r="N22" s="189">
        <v>14173.55</v>
      </c>
      <c r="O22" s="190">
        <f t="shared" si="1"/>
        <v>219.07923210090269</v>
      </c>
      <c r="P22" s="141"/>
      <c r="Q22" s="189">
        <v>13798.84</v>
      </c>
      <c r="R22" s="190">
        <f t="shared" si="2"/>
        <v>213.28737479906022</v>
      </c>
      <c r="S22" s="141"/>
      <c r="T22" s="137">
        <v>2.4897079419058742E-2</v>
      </c>
      <c r="U22" s="137">
        <v>0</v>
      </c>
      <c r="V22" s="137">
        <v>0.10105231222946968</v>
      </c>
      <c r="W22" s="137">
        <v>0.71761767517664954</v>
      </c>
      <c r="X22" s="137">
        <v>0.15097205710637068</v>
      </c>
      <c r="Y22" s="137">
        <v>5.4608760684514476E-3</v>
      </c>
      <c r="Z22" s="170">
        <f t="shared" si="3"/>
        <v>0.5066978545630173</v>
      </c>
      <c r="AA22" s="137">
        <v>0.55980937528082075</v>
      </c>
      <c r="AB22" s="137">
        <v>9.3631058842627351E-4</v>
      </c>
      <c r="AC22" s="137">
        <v>0.439254314130753</v>
      </c>
      <c r="AD22" s="191">
        <f t="shared" si="4"/>
        <v>0.4933021454369827</v>
      </c>
    </row>
    <row r="23" spans="1:30" s="20" customFormat="1" ht="20.100000000000001" customHeight="1" x14ac:dyDescent="0.3">
      <c r="A23" s="19"/>
      <c r="B23" s="135">
        <v>20</v>
      </c>
      <c r="C23" s="51">
        <v>1</v>
      </c>
      <c r="D23" s="136" t="s">
        <v>90</v>
      </c>
      <c r="E23" s="188">
        <v>461878</v>
      </c>
      <c r="F23" s="188">
        <v>676874</v>
      </c>
      <c r="G23" s="188">
        <v>0</v>
      </c>
      <c r="H23" s="188">
        <v>2778175</v>
      </c>
      <c r="I23" s="188">
        <v>2778175</v>
      </c>
      <c r="J23" s="141"/>
      <c r="K23" s="189">
        <v>791000.13</v>
      </c>
      <c r="L23" s="190">
        <f t="shared" si="0"/>
        <v>284.71933193553321</v>
      </c>
      <c r="M23" s="141"/>
      <c r="N23" s="189">
        <v>400709.74</v>
      </c>
      <c r="O23" s="190">
        <f t="shared" si="1"/>
        <v>144.23488081204388</v>
      </c>
      <c r="P23" s="141"/>
      <c r="Q23" s="189">
        <v>390290.39</v>
      </c>
      <c r="R23" s="190">
        <f t="shared" si="2"/>
        <v>140.48445112348935</v>
      </c>
      <c r="S23" s="141"/>
      <c r="T23" s="137">
        <v>3.8201567049505711E-2</v>
      </c>
      <c r="U23" s="137">
        <v>0</v>
      </c>
      <c r="V23" s="137">
        <v>8.6542393504086018E-2</v>
      </c>
      <c r="W23" s="137">
        <v>0.30564562768052506</v>
      </c>
      <c r="X23" s="137">
        <v>0.5651114195527166</v>
      </c>
      <c r="Y23" s="137">
        <v>4.498992213166568E-3</v>
      </c>
      <c r="Z23" s="170">
        <f t="shared" si="3"/>
        <v>0.50658618728672011</v>
      </c>
      <c r="AA23" s="137">
        <v>0</v>
      </c>
      <c r="AB23" s="137">
        <v>3.1056362930176166E-4</v>
      </c>
      <c r="AC23" s="137">
        <v>0.99968943637069818</v>
      </c>
      <c r="AD23" s="191">
        <f t="shared" si="4"/>
        <v>0.49341381271327983</v>
      </c>
    </row>
    <row r="24" spans="1:30" s="20" customFormat="1" ht="20.100000000000001" customHeight="1" x14ac:dyDescent="0.3">
      <c r="A24" s="19"/>
      <c r="B24" s="135">
        <v>270</v>
      </c>
      <c r="C24" s="51">
        <v>1</v>
      </c>
      <c r="D24" s="136" t="s">
        <v>73</v>
      </c>
      <c r="E24" s="188">
        <v>342838</v>
      </c>
      <c r="F24" s="188">
        <v>102112</v>
      </c>
      <c r="G24" s="188">
        <v>0</v>
      </c>
      <c r="H24" s="188">
        <v>1469700</v>
      </c>
      <c r="I24" s="188">
        <v>1469700</v>
      </c>
      <c r="J24" s="141"/>
      <c r="K24" s="189">
        <v>532036.81000000006</v>
      </c>
      <c r="L24" s="190">
        <f t="shared" si="0"/>
        <v>362.00368102333812</v>
      </c>
      <c r="M24" s="141"/>
      <c r="N24" s="189">
        <v>267786.96000000002</v>
      </c>
      <c r="O24" s="190">
        <f t="shared" si="1"/>
        <v>182.2051847315779</v>
      </c>
      <c r="P24" s="141"/>
      <c r="Q24" s="189">
        <v>264249.85000000003</v>
      </c>
      <c r="R24" s="190">
        <f t="shared" si="2"/>
        <v>179.79849629176024</v>
      </c>
      <c r="S24" s="141"/>
      <c r="T24" s="137">
        <v>3.0240643532455799E-2</v>
      </c>
      <c r="U24" s="137">
        <v>4.7390657110413436E-3</v>
      </c>
      <c r="V24" s="137">
        <v>7.3056320591562779E-2</v>
      </c>
      <c r="W24" s="137">
        <v>0.45768688662061807</v>
      </c>
      <c r="X24" s="137">
        <v>0.42964485649338557</v>
      </c>
      <c r="Y24" s="137">
        <v>4.6322270509363116E-3</v>
      </c>
      <c r="Z24" s="170">
        <f t="shared" si="3"/>
        <v>0.5033241215020442</v>
      </c>
      <c r="AA24" s="137">
        <v>-2.8438426738936651E-2</v>
      </c>
      <c r="AB24" s="137">
        <v>1.3240121044534178E-3</v>
      </c>
      <c r="AC24" s="137">
        <v>1.0271144146344831</v>
      </c>
      <c r="AD24" s="191">
        <f t="shared" si="4"/>
        <v>0.4966758784979558</v>
      </c>
    </row>
    <row r="25" spans="1:30" s="20" customFormat="1" ht="20.100000000000001" customHeight="1" x14ac:dyDescent="0.3">
      <c r="A25" s="19"/>
      <c r="B25" s="135">
        <v>88</v>
      </c>
      <c r="C25" s="51">
        <v>4</v>
      </c>
      <c r="D25" s="136" t="s">
        <v>75</v>
      </c>
      <c r="E25" s="188">
        <v>33470</v>
      </c>
      <c r="F25" s="188">
        <v>448</v>
      </c>
      <c r="G25" s="188">
        <v>11556</v>
      </c>
      <c r="H25" s="188">
        <v>56619</v>
      </c>
      <c r="I25" s="188">
        <v>61434</v>
      </c>
      <c r="J25" s="141"/>
      <c r="K25" s="189">
        <v>24836.25</v>
      </c>
      <c r="L25" s="190">
        <f t="shared" si="0"/>
        <v>404.27531985545465</v>
      </c>
      <c r="M25" s="141"/>
      <c r="N25" s="189">
        <v>12498.3</v>
      </c>
      <c r="O25" s="190">
        <f t="shared" si="1"/>
        <v>203.44271901552887</v>
      </c>
      <c r="P25" s="141"/>
      <c r="Q25" s="189">
        <v>12337.95</v>
      </c>
      <c r="R25" s="190">
        <f t="shared" si="2"/>
        <v>200.83260083992576</v>
      </c>
      <c r="S25" s="141"/>
      <c r="T25" s="137">
        <v>2.4960994695278561E-2</v>
      </c>
      <c r="U25" s="137">
        <v>1.2015234071833769E-2</v>
      </c>
      <c r="V25" s="137">
        <v>0.15958650376451197</v>
      </c>
      <c r="W25" s="137">
        <v>0.64769448645015726</v>
      </c>
      <c r="X25" s="137">
        <v>0.14094556859732923</v>
      </c>
      <c r="Y25" s="137">
        <v>1.4797212420889242E-2</v>
      </c>
      <c r="Z25" s="170">
        <f t="shared" si="3"/>
        <v>0.5032281443454627</v>
      </c>
      <c r="AA25" s="137">
        <v>0</v>
      </c>
      <c r="AB25" s="137">
        <v>3.0726336222792272E-3</v>
      </c>
      <c r="AC25" s="137">
        <v>0.99692736637772084</v>
      </c>
      <c r="AD25" s="191">
        <f t="shared" si="4"/>
        <v>0.49677185565453724</v>
      </c>
    </row>
    <row r="26" spans="1:30" s="20" customFormat="1" ht="20.100000000000001" customHeight="1" x14ac:dyDescent="0.3">
      <c r="A26" s="19"/>
      <c r="B26" s="135">
        <v>878</v>
      </c>
      <c r="C26" s="51">
        <v>4</v>
      </c>
      <c r="D26" s="136" t="s">
        <v>129</v>
      </c>
      <c r="E26" s="188">
        <v>43714</v>
      </c>
      <c r="F26" s="188">
        <v>3323</v>
      </c>
      <c r="G26" s="188">
        <v>0</v>
      </c>
      <c r="H26" s="188">
        <v>110862</v>
      </c>
      <c r="I26" s="188">
        <v>110862</v>
      </c>
      <c r="J26" s="141"/>
      <c r="K26" s="189">
        <v>42905.52485168336</v>
      </c>
      <c r="L26" s="190">
        <f t="shared" si="0"/>
        <v>387.01741671342177</v>
      </c>
      <c r="M26" s="141"/>
      <c r="N26" s="189">
        <v>21455.864123930856</v>
      </c>
      <c r="O26" s="190">
        <f t="shared" si="1"/>
        <v>193.53668636621074</v>
      </c>
      <c r="P26" s="141">
        <v>5</v>
      </c>
      <c r="Q26" s="189">
        <v>21449.6607277525</v>
      </c>
      <c r="R26" s="190">
        <f t="shared" si="2"/>
        <v>193.48073034721094</v>
      </c>
      <c r="S26" s="141">
        <v>1</v>
      </c>
      <c r="T26" s="137">
        <v>2.8470072166363453E-2</v>
      </c>
      <c r="U26" s="137">
        <v>0</v>
      </c>
      <c r="V26" s="137">
        <v>8.2553188711911696E-2</v>
      </c>
      <c r="W26" s="137">
        <v>0.49973936906324873</v>
      </c>
      <c r="X26" s="137">
        <v>0.38923737005847603</v>
      </c>
      <c r="Y26" s="137">
        <v>0</v>
      </c>
      <c r="Z26" s="170">
        <f t="shared" si="3"/>
        <v>0.50007229134476039</v>
      </c>
      <c r="AA26" s="137">
        <v>0</v>
      </c>
      <c r="AB26" s="137">
        <v>8.8644758727576805E-3</v>
      </c>
      <c r="AC26" s="137">
        <v>0.99113552412724237</v>
      </c>
      <c r="AD26" s="191">
        <f t="shared" si="4"/>
        <v>0.49992770865523956</v>
      </c>
    </row>
    <row r="27" spans="1:30" s="20" customFormat="1" ht="20.100000000000001" customHeight="1" x14ac:dyDescent="0.3">
      <c r="A27" s="19"/>
      <c r="B27" s="135">
        <v>523</v>
      </c>
      <c r="C27" s="51">
        <v>9</v>
      </c>
      <c r="D27" s="136" t="s">
        <v>62</v>
      </c>
      <c r="E27" s="188">
        <v>6092</v>
      </c>
      <c r="F27" s="188">
        <v>6</v>
      </c>
      <c r="G27" s="188">
        <v>3259</v>
      </c>
      <c r="H27" s="188">
        <v>6094</v>
      </c>
      <c r="I27" s="188">
        <v>7452</v>
      </c>
      <c r="J27" s="141"/>
      <c r="K27" s="189">
        <v>2868.7036269422333</v>
      </c>
      <c r="L27" s="190">
        <f t="shared" si="0"/>
        <v>384.95754521500714</v>
      </c>
      <c r="M27" s="141"/>
      <c r="N27" s="189">
        <v>1370.5529015537866</v>
      </c>
      <c r="O27" s="190">
        <f t="shared" si="1"/>
        <v>183.91745860893539</v>
      </c>
      <c r="P27" s="141">
        <v>6</v>
      </c>
      <c r="Q27" s="189">
        <v>1498.1507253884467</v>
      </c>
      <c r="R27" s="190">
        <f t="shared" si="2"/>
        <v>201.04008660607178</v>
      </c>
      <c r="S27" s="141">
        <v>2</v>
      </c>
      <c r="T27" s="137">
        <v>2.4501060821461602E-2</v>
      </c>
      <c r="U27" s="137">
        <v>0</v>
      </c>
      <c r="V27" s="137">
        <v>0.13403349829965741</v>
      </c>
      <c r="W27" s="137">
        <v>0.79557155387262912</v>
      </c>
      <c r="X27" s="137">
        <v>4.5893887006251778E-2</v>
      </c>
      <c r="Y27" s="137">
        <v>0</v>
      </c>
      <c r="Z27" s="170">
        <f t="shared" si="3"/>
        <v>0.47776036837052643</v>
      </c>
      <c r="AA27" s="137">
        <v>0</v>
      </c>
      <c r="AB27" s="137">
        <v>1.053298558855518E-2</v>
      </c>
      <c r="AC27" s="137">
        <v>0.9894670144114448</v>
      </c>
      <c r="AD27" s="191">
        <f t="shared" si="4"/>
        <v>0.52223963162947362</v>
      </c>
    </row>
    <row r="28" spans="1:30" s="20" customFormat="1" ht="20.100000000000001" customHeight="1" x14ac:dyDescent="0.3">
      <c r="A28" s="19"/>
      <c r="B28" s="135">
        <v>162</v>
      </c>
      <c r="C28" s="51">
        <v>7</v>
      </c>
      <c r="D28" s="136" t="s">
        <v>86</v>
      </c>
      <c r="E28" s="188">
        <v>7703</v>
      </c>
      <c r="F28" s="188">
        <v>297</v>
      </c>
      <c r="G28" s="188">
        <v>2869</v>
      </c>
      <c r="H28" s="188">
        <v>7025</v>
      </c>
      <c r="I28" s="188">
        <v>8220</v>
      </c>
      <c r="J28" s="141"/>
      <c r="K28" s="189">
        <v>3787.18</v>
      </c>
      <c r="L28" s="190">
        <f t="shared" si="0"/>
        <v>460.72749391727496</v>
      </c>
      <c r="M28" s="141"/>
      <c r="N28" s="189">
        <v>1760.34</v>
      </c>
      <c r="O28" s="190">
        <f t="shared" si="1"/>
        <v>214.15328467153284</v>
      </c>
      <c r="P28" s="141"/>
      <c r="Q28" s="189">
        <v>2026.84</v>
      </c>
      <c r="R28" s="190">
        <f t="shared" si="2"/>
        <v>246.57420924574208</v>
      </c>
      <c r="S28" s="141">
        <v>1</v>
      </c>
      <c r="T28" s="137">
        <v>2.1990070100094301E-2</v>
      </c>
      <c r="U28" s="137">
        <v>6.4192144699319453E-3</v>
      </c>
      <c r="V28" s="137">
        <v>4.9899451242373639E-2</v>
      </c>
      <c r="W28" s="137">
        <v>0.60434915982139814</v>
      </c>
      <c r="X28" s="137">
        <v>0.30383903109626553</v>
      </c>
      <c r="Y28" s="137">
        <v>1.3503073269936491E-2</v>
      </c>
      <c r="Z28" s="170">
        <f t="shared" si="3"/>
        <v>0.46481550916513076</v>
      </c>
      <c r="AA28" s="137">
        <v>0</v>
      </c>
      <c r="AB28" s="137">
        <v>0</v>
      </c>
      <c r="AC28" s="137">
        <v>1</v>
      </c>
      <c r="AD28" s="191">
        <f t="shared" si="4"/>
        <v>0.53518449083486919</v>
      </c>
    </row>
    <row r="29" spans="1:30" s="20" customFormat="1" ht="20.100000000000001" customHeight="1" x14ac:dyDescent="0.3">
      <c r="A29" s="19"/>
      <c r="B29" s="135">
        <v>711</v>
      </c>
      <c r="C29" s="51">
        <v>7</v>
      </c>
      <c r="D29" s="136" t="s">
        <v>25</v>
      </c>
      <c r="E29" s="188">
        <v>1574</v>
      </c>
      <c r="F29" s="188">
        <v>370</v>
      </c>
      <c r="G29" s="188">
        <v>194</v>
      </c>
      <c r="H29" s="188">
        <v>3881</v>
      </c>
      <c r="I29" s="188">
        <v>3962</v>
      </c>
      <c r="J29" s="141"/>
      <c r="K29" s="189">
        <v>1158.67</v>
      </c>
      <c r="L29" s="190">
        <f t="shared" si="0"/>
        <v>292.44573447753658</v>
      </c>
      <c r="M29" s="141"/>
      <c r="N29" s="189">
        <v>535.85</v>
      </c>
      <c r="O29" s="190">
        <f t="shared" si="1"/>
        <v>135.24734982332154</v>
      </c>
      <c r="P29" s="141"/>
      <c r="Q29" s="189">
        <v>622.81999999999994</v>
      </c>
      <c r="R29" s="190">
        <f t="shared" si="2"/>
        <v>157.198384654215</v>
      </c>
      <c r="S29" s="141">
        <v>2</v>
      </c>
      <c r="T29" s="137">
        <v>3.9899225529532512E-2</v>
      </c>
      <c r="U29" s="137">
        <v>0</v>
      </c>
      <c r="V29" s="137">
        <v>0</v>
      </c>
      <c r="W29" s="137">
        <v>0.93578426798544367</v>
      </c>
      <c r="X29" s="137">
        <v>0</v>
      </c>
      <c r="Y29" s="137">
        <v>2.431650648502379E-2</v>
      </c>
      <c r="Z29" s="170">
        <f t="shared" si="3"/>
        <v>0.46246990083457756</v>
      </c>
      <c r="AA29" s="137">
        <v>0</v>
      </c>
      <c r="AB29" s="137">
        <v>1.2363122571529496E-3</v>
      </c>
      <c r="AC29" s="137">
        <v>0.99876368774284707</v>
      </c>
      <c r="AD29" s="191">
        <f t="shared" si="4"/>
        <v>0.53753009916542238</v>
      </c>
    </row>
    <row r="30" spans="1:30" s="20" customFormat="1" ht="20.100000000000001" customHeight="1" x14ac:dyDescent="0.3">
      <c r="A30" s="19"/>
      <c r="B30" s="135">
        <v>958</v>
      </c>
      <c r="C30" s="51">
        <v>7</v>
      </c>
      <c r="D30" s="136" t="s">
        <v>38</v>
      </c>
      <c r="E30" s="188">
        <v>1949</v>
      </c>
      <c r="F30" s="188">
        <v>20</v>
      </c>
      <c r="G30" s="188">
        <v>0</v>
      </c>
      <c r="H30" s="188">
        <v>4109</v>
      </c>
      <c r="I30" s="188">
        <v>4109</v>
      </c>
      <c r="J30" s="141"/>
      <c r="K30" s="189">
        <v>1890.74</v>
      </c>
      <c r="L30" s="190">
        <f t="shared" si="0"/>
        <v>460.14602092966658</v>
      </c>
      <c r="M30" s="141"/>
      <c r="N30" s="189">
        <v>864.66</v>
      </c>
      <c r="O30" s="190">
        <f t="shared" si="1"/>
        <v>210.43076174251644</v>
      </c>
      <c r="P30" s="141"/>
      <c r="Q30" s="189">
        <v>1026.08</v>
      </c>
      <c r="R30" s="190">
        <f t="shared" si="2"/>
        <v>249.71525918715014</v>
      </c>
      <c r="S30" s="141">
        <v>2</v>
      </c>
      <c r="T30" s="137">
        <v>2.6183702264473897E-2</v>
      </c>
      <c r="U30" s="137">
        <v>0.10524367959660445</v>
      </c>
      <c r="V30" s="137">
        <v>7.7487104757939544E-3</v>
      </c>
      <c r="W30" s="137">
        <v>0.74016376379154813</v>
      </c>
      <c r="X30" s="137">
        <v>0.12066014387157958</v>
      </c>
      <c r="Y30" s="137">
        <v>0</v>
      </c>
      <c r="Z30" s="170">
        <f t="shared" si="3"/>
        <v>0.45731300972106159</v>
      </c>
      <c r="AA30" s="137">
        <v>0</v>
      </c>
      <c r="AB30" s="137">
        <v>1.1958131919538439E-2</v>
      </c>
      <c r="AC30" s="137">
        <v>0.98804186808046157</v>
      </c>
      <c r="AD30" s="191">
        <f t="shared" si="4"/>
        <v>0.54268699027893841</v>
      </c>
    </row>
    <row r="31" spans="1:30" s="20" customFormat="1" ht="20.100000000000001" customHeight="1" x14ac:dyDescent="0.3">
      <c r="A31" s="19"/>
      <c r="B31" s="135">
        <v>89</v>
      </c>
      <c r="C31" s="51">
        <v>4</v>
      </c>
      <c r="D31" s="136" t="s">
        <v>123</v>
      </c>
      <c r="E31" s="188">
        <v>46520</v>
      </c>
      <c r="F31" s="188">
        <v>2917</v>
      </c>
      <c r="G31" s="188">
        <v>23097</v>
      </c>
      <c r="H31" s="188">
        <v>61732</v>
      </c>
      <c r="I31" s="188">
        <v>71356</v>
      </c>
      <c r="J31" s="141"/>
      <c r="K31" s="189">
        <v>27012.33</v>
      </c>
      <c r="L31" s="190">
        <f t="shared" si="0"/>
        <v>378.55723414989632</v>
      </c>
      <c r="M31" s="141"/>
      <c r="N31" s="189">
        <v>12286.37</v>
      </c>
      <c r="O31" s="190">
        <f t="shared" si="1"/>
        <v>172.18411906497002</v>
      </c>
      <c r="P31" s="141"/>
      <c r="Q31" s="189">
        <v>14725.960000000001</v>
      </c>
      <c r="R31" s="190">
        <f t="shared" si="2"/>
        <v>206.3731150849263</v>
      </c>
      <c r="S31" s="141"/>
      <c r="T31" s="137">
        <v>2.7684336382511675E-2</v>
      </c>
      <c r="U31" s="137">
        <v>1.058083062776068E-3</v>
      </c>
      <c r="V31" s="137">
        <v>7.3680834941483933E-2</v>
      </c>
      <c r="W31" s="137">
        <v>0.62725198736486032</v>
      </c>
      <c r="X31" s="137">
        <v>0.25544404083549493</v>
      </c>
      <c r="Y31" s="137">
        <v>1.4880717412872965E-2</v>
      </c>
      <c r="Z31" s="170">
        <f t="shared" si="3"/>
        <v>0.45484302909078927</v>
      </c>
      <c r="AA31" s="137">
        <v>0</v>
      </c>
      <c r="AB31" s="137">
        <v>4.8282081439851793E-3</v>
      </c>
      <c r="AC31" s="137">
        <v>0.99517179185601479</v>
      </c>
      <c r="AD31" s="191">
        <f t="shared" si="4"/>
        <v>0.54515697090921067</v>
      </c>
    </row>
    <row r="32" spans="1:30" s="20" customFormat="1" ht="20.100000000000001" customHeight="1" x14ac:dyDescent="0.3">
      <c r="A32" s="19"/>
      <c r="B32" s="135">
        <v>183</v>
      </c>
      <c r="C32" s="51">
        <v>4</v>
      </c>
      <c r="D32" s="136" t="s">
        <v>46</v>
      </c>
      <c r="E32" s="188">
        <v>61974</v>
      </c>
      <c r="F32" s="188">
        <v>14752</v>
      </c>
      <c r="G32" s="188">
        <v>1200</v>
      </c>
      <c r="H32" s="188">
        <v>161531</v>
      </c>
      <c r="I32" s="188">
        <v>162031</v>
      </c>
      <c r="J32" s="141"/>
      <c r="K32" s="189">
        <v>70621.100000000006</v>
      </c>
      <c r="L32" s="190">
        <f t="shared" si="0"/>
        <v>435.84931278582491</v>
      </c>
      <c r="M32" s="141"/>
      <c r="N32" s="189">
        <v>31496.55</v>
      </c>
      <c r="O32" s="190">
        <f t="shared" si="1"/>
        <v>194.3859508365683</v>
      </c>
      <c r="P32" s="141"/>
      <c r="Q32" s="189">
        <v>39124.550000000003</v>
      </c>
      <c r="R32" s="190">
        <f t="shared" si="2"/>
        <v>241.46336194925664</v>
      </c>
      <c r="S32" s="141"/>
      <c r="T32" s="137">
        <v>2.825833305552513E-2</v>
      </c>
      <c r="U32" s="137">
        <v>2.666323771968676E-3</v>
      </c>
      <c r="V32" s="137">
        <v>7.5433976102144515E-2</v>
      </c>
      <c r="W32" s="137">
        <v>0.57205249463830166</v>
      </c>
      <c r="X32" s="137">
        <v>0.31211069148843285</v>
      </c>
      <c r="Y32" s="137">
        <v>9.4781809436271583E-3</v>
      </c>
      <c r="Z32" s="170">
        <f t="shared" si="3"/>
        <v>0.44599347786992832</v>
      </c>
      <c r="AA32" s="137">
        <v>0</v>
      </c>
      <c r="AB32" s="137">
        <v>1.3329226789828891E-3</v>
      </c>
      <c r="AC32" s="137">
        <v>0.99866707732101712</v>
      </c>
      <c r="AD32" s="191">
        <f t="shared" si="4"/>
        <v>0.55400652213007162</v>
      </c>
    </row>
    <row r="33" spans="1:31" s="20" customFormat="1" ht="20.100000000000001" customHeight="1" x14ac:dyDescent="0.3">
      <c r="A33" s="19"/>
      <c r="B33" s="135">
        <v>50</v>
      </c>
      <c r="C33" s="51">
        <v>1</v>
      </c>
      <c r="D33" s="136" t="s">
        <v>58</v>
      </c>
      <c r="E33" s="188">
        <v>126423</v>
      </c>
      <c r="F33" s="188">
        <v>56930</v>
      </c>
      <c r="G33" s="188">
        <v>0</v>
      </c>
      <c r="H33" s="188">
        <v>427100</v>
      </c>
      <c r="I33" s="188">
        <v>427100</v>
      </c>
      <c r="J33" s="141"/>
      <c r="K33" s="189">
        <v>163727.78</v>
      </c>
      <c r="L33" s="190">
        <f t="shared" si="0"/>
        <v>383.34764692109576</v>
      </c>
      <c r="M33" s="141"/>
      <c r="N33" s="189">
        <v>72217.55</v>
      </c>
      <c r="O33" s="190">
        <f t="shared" si="1"/>
        <v>169.08815265745727</v>
      </c>
      <c r="P33" s="141"/>
      <c r="Q33" s="189">
        <v>91510.23</v>
      </c>
      <c r="R33" s="190">
        <f t="shared" si="2"/>
        <v>214.25949426363849</v>
      </c>
      <c r="S33" s="141"/>
      <c r="T33" s="137">
        <v>3.258653886762982E-2</v>
      </c>
      <c r="U33" s="137">
        <v>1.5647166097437534E-2</v>
      </c>
      <c r="V33" s="137">
        <v>0.13182114319857152</v>
      </c>
      <c r="W33" s="137">
        <v>0.43194389729366339</v>
      </c>
      <c r="X33" s="137">
        <v>0.38195701737320081</v>
      </c>
      <c r="Y33" s="137">
        <v>6.0442371694968879E-3</v>
      </c>
      <c r="Z33" s="170">
        <f t="shared" si="3"/>
        <v>0.44108305872100634</v>
      </c>
      <c r="AA33" s="137">
        <v>0</v>
      </c>
      <c r="AB33" s="137">
        <v>5.2999538958649762E-4</v>
      </c>
      <c r="AC33" s="137">
        <v>0.99947000461041346</v>
      </c>
      <c r="AD33" s="191">
        <f t="shared" si="4"/>
        <v>0.55891694127899372</v>
      </c>
    </row>
    <row r="34" spans="1:31" s="20" customFormat="1" ht="20.100000000000001" customHeight="1" x14ac:dyDescent="0.3">
      <c r="A34" s="19"/>
      <c r="B34" s="135">
        <v>239</v>
      </c>
      <c r="C34" s="51">
        <v>7</v>
      </c>
      <c r="D34" s="136" t="s">
        <v>105</v>
      </c>
      <c r="E34" s="188">
        <v>17895</v>
      </c>
      <c r="F34" s="188">
        <v>1631</v>
      </c>
      <c r="G34" s="188">
        <v>676</v>
      </c>
      <c r="H34" s="188">
        <v>38174</v>
      </c>
      <c r="I34" s="188">
        <v>38456</v>
      </c>
      <c r="J34" s="141"/>
      <c r="K34" s="189">
        <v>19138.85960411566</v>
      </c>
      <c r="L34" s="190">
        <f t="shared" si="0"/>
        <v>497.68201591729928</v>
      </c>
      <c r="M34" s="141"/>
      <c r="N34" s="189">
        <v>8306.0807338304985</v>
      </c>
      <c r="O34" s="190">
        <f t="shared" si="1"/>
        <v>215.9892015246125</v>
      </c>
      <c r="P34" s="141" t="s">
        <v>130</v>
      </c>
      <c r="Q34" s="189">
        <v>10832.778870285159</v>
      </c>
      <c r="R34" s="190">
        <f t="shared" si="2"/>
        <v>281.69281439268667</v>
      </c>
      <c r="S34" s="141"/>
      <c r="T34" s="137">
        <v>2.5323616124183507E-2</v>
      </c>
      <c r="U34" s="137">
        <v>0</v>
      </c>
      <c r="V34" s="137">
        <v>5.896643864839117E-2</v>
      </c>
      <c r="W34" s="137">
        <v>0.44198930787323731</v>
      </c>
      <c r="X34" s="137">
        <v>0.46209782713916148</v>
      </c>
      <c r="Y34" s="137">
        <v>1.162281021502651E-2</v>
      </c>
      <c r="Z34" s="170">
        <f t="shared" si="3"/>
        <v>0.4339903685820623</v>
      </c>
      <c r="AA34" s="137">
        <v>0</v>
      </c>
      <c r="AB34" s="137">
        <v>1.3320681768536967E-3</v>
      </c>
      <c r="AC34" s="137">
        <v>0.99866793182314628</v>
      </c>
      <c r="AD34" s="191">
        <f t="shared" si="4"/>
        <v>0.56600963141793759</v>
      </c>
    </row>
    <row r="35" spans="1:31" s="20" customFormat="1" ht="20.100000000000001" customHeight="1" x14ac:dyDescent="0.3">
      <c r="A35" s="19"/>
      <c r="B35" s="135">
        <v>441</v>
      </c>
      <c r="C35" s="51">
        <v>2</v>
      </c>
      <c r="D35" s="136" t="s">
        <v>72</v>
      </c>
      <c r="E35" s="188">
        <v>290732</v>
      </c>
      <c r="F35" s="188">
        <v>121951</v>
      </c>
      <c r="G35" s="188">
        <v>26</v>
      </c>
      <c r="H35" s="188">
        <v>991429</v>
      </c>
      <c r="I35" s="188">
        <v>991440</v>
      </c>
      <c r="J35" s="141"/>
      <c r="K35" s="189">
        <v>351790.25</v>
      </c>
      <c r="L35" s="190">
        <f t="shared" si="0"/>
        <v>354.82757403372869</v>
      </c>
      <c r="M35" s="141"/>
      <c r="N35" s="189">
        <v>150588.51999999999</v>
      </c>
      <c r="O35" s="190">
        <f t="shared" si="1"/>
        <v>151.88868716210763</v>
      </c>
      <c r="P35" s="141"/>
      <c r="Q35" s="189">
        <v>201201.73</v>
      </c>
      <c r="R35" s="190">
        <f t="shared" si="2"/>
        <v>202.93888687162107</v>
      </c>
      <c r="S35" s="141">
        <v>1</v>
      </c>
      <c r="T35" s="137">
        <v>3.6276138446675751E-2</v>
      </c>
      <c r="U35" s="137">
        <v>1.1435134630448588E-3</v>
      </c>
      <c r="V35" s="137">
        <v>5.515506759745032E-2</v>
      </c>
      <c r="W35" s="137">
        <v>0.42752076984354453</v>
      </c>
      <c r="X35" s="137">
        <v>0.47666415740057738</v>
      </c>
      <c r="Y35" s="137">
        <v>3.2403532487071392E-3</v>
      </c>
      <c r="Z35" s="170">
        <f t="shared" si="3"/>
        <v>0.42806337014741025</v>
      </c>
      <c r="AA35" s="137">
        <v>0</v>
      </c>
      <c r="AB35" s="137">
        <v>6.7096838580861106E-4</v>
      </c>
      <c r="AC35" s="137">
        <v>0.9993290316141914</v>
      </c>
      <c r="AD35" s="191">
        <f t="shared" si="4"/>
        <v>0.57193662985258975</v>
      </c>
    </row>
    <row r="36" spans="1:31" s="20" customFormat="1" ht="20.100000000000001" customHeight="1" x14ac:dyDescent="0.3">
      <c r="A36" s="19"/>
      <c r="B36" s="135">
        <v>604</v>
      </c>
      <c r="C36" s="51">
        <v>7</v>
      </c>
      <c r="D36" s="136" t="s">
        <v>142</v>
      </c>
      <c r="E36" s="188">
        <v>5166</v>
      </c>
      <c r="F36" s="188">
        <v>482</v>
      </c>
      <c r="G36" s="188">
        <v>575</v>
      </c>
      <c r="H36" s="188">
        <v>12518</v>
      </c>
      <c r="I36" s="188">
        <v>12758</v>
      </c>
      <c r="J36" s="141"/>
      <c r="K36" s="189">
        <v>5121.83</v>
      </c>
      <c r="L36" s="190">
        <f t="shared" si="0"/>
        <v>401.460260228876</v>
      </c>
      <c r="M36" s="141"/>
      <c r="N36" s="189">
        <v>2182.7600000000002</v>
      </c>
      <c r="O36" s="190">
        <f t="shared" si="1"/>
        <v>171.08951246276845</v>
      </c>
      <c r="P36" s="141"/>
      <c r="Q36" s="189">
        <v>2939.07</v>
      </c>
      <c r="R36" s="190">
        <f t="shared" si="2"/>
        <v>230.37074776610754</v>
      </c>
      <c r="S36" s="141">
        <v>2</v>
      </c>
      <c r="T36" s="137">
        <v>3.1597610364859169E-2</v>
      </c>
      <c r="U36" s="137">
        <v>0</v>
      </c>
      <c r="V36" s="137">
        <v>0.24272938848063913</v>
      </c>
      <c r="W36" s="137">
        <v>0.53266964760211843</v>
      </c>
      <c r="X36" s="137">
        <v>0.18724000806318603</v>
      </c>
      <c r="Y36" s="137">
        <v>5.7633454891971624E-3</v>
      </c>
      <c r="Z36" s="170">
        <f t="shared" si="3"/>
        <v>0.42616799073768558</v>
      </c>
      <c r="AA36" s="137">
        <v>0</v>
      </c>
      <c r="AB36" s="137">
        <v>0</v>
      </c>
      <c r="AC36" s="137">
        <v>1</v>
      </c>
      <c r="AD36" s="191">
        <f t="shared" si="4"/>
        <v>0.57383200926231448</v>
      </c>
    </row>
    <row r="37" spans="1:31" s="20" customFormat="1" ht="20.100000000000001" customHeight="1" x14ac:dyDescent="0.3">
      <c r="A37" s="19"/>
      <c r="B37" s="135">
        <v>233</v>
      </c>
      <c r="C37" s="51">
        <v>5</v>
      </c>
      <c r="D37" s="136" t="s">
        <v>83</v>
      </c>
      <c r="E37" s="188">
        <v>14250</v>
      </c>
      <c r="F37" s="188">
        <v>3741</v>
      </c>
      <c r="G37" s="188">
        <v>0</v>
      </c>
      <c r="H37" s="188">
        <v>41379</v>
      </c>
      <c r="I37" s="188">
        <v>41379</v>
      </c>
      <c r="J37" s="141"/>
      <c r="K37" s="189">
        <v>18560.087386733278</v>
      </c>
      <c r="L37" s="190">
        <f t="shared" si="0"/>
        <v>448.5388092204567</v>
      </c>
      <c r="M37" s="141"/>
      <c r="N37" s="189">
        <v>7872.1867787232868</v>
      </c>
      <c r="O37" s="190">
        <f t="shared" si="1"/>
        <v>190.24594066370108</v>
      </c>
      <c r="P37" s="141">
        <v>5</v>
      </c>
      <c r="Q37" s="189">
        <v>10687.900608009992</v>
      </c>
      <c r="R37" s="190">
        <f t="shared" si="2"/>
        <v>258.29286855675565</v>
      </c>
      <c r="S37" s="141">
        <v>1</v>
      </c>
      <c r="T37" s="137">
        <v>2.8962727436324508E-2</v>
      </c>
      <c r="U37" s="137">
        <v>0</v>
      </c>
      <c r="V37" s="137">
        <v>6.5173758502108117E-2</v>
      </c>
      <c r="W37" s="137">
        <v>0.38453228881479073</v>
      </c>
      <c r="X37" s="137">
        <v>0.51565554690530735</v>
      </c>
      <c r="Y37" s="137">
        <v>5.6756783414692062E-3</v>
      </c>
      <c r="Z37" s="170">
        <f t="shared" si="3"/>
        <v>0.42414599752101995</v>
      </c>
      <c r="AA37" s="137">
        <v>0</v>
      </c>
      <c r="AB37" s="137">
        <v>2.1987479919478338E-4</v>
      </c>
      <c r="AC37" s="137">
        <v>0.99978012520080517</v>
      </c>
      <c r="AD37" s="191">
        <f t="shared" si="4"/>
        <v>0.57585400247898011</v>
      </c>
    </row>
    <row r="38" spans="1:31" s="20" customFormat="1" ht="20.100000000000001" customHeight="1" x14ac:dyDescent="0.3">
      <c r="A38" s="19"/>
      <c r="B38" s="135">
        <v>238</v>
      </c>
      <c r="C38" s="51">
        <v>7</v>
      </c>
      <c r="D38" s="136" t="s">
        <v>137</v>
      </c>
      <c r="E38" s="188">
        <v>354</v>
      </c>
      <c r="F38" s="188">
        <v>2</v>
      </c>
      <c r="G38" s="188">
        <v>11</v>
      </c>
      <c r="H38" s="188">
        <v>508</v>
      </c>
      <c r="I38" s="188">
        <v>513</v>
      </c>
      <c r="J38" s="141"/>
      <c r="K38" s="189">
        <v>178.85</v>
      </c>
      <c r="L38" s="190">
        <f t="shared" si="0"/>
        <v>348.63547758284602</v>
      </c>
      <c r="M38" s="141"/>
      <c r="N38" s="189">
        <v>73.739999999999995</v>
      </c>
      <c r="O38" s="190">
        <f t="shared" si="1"/>
        <v>143.74269005847952</v>
      </c>
      <c r="P38" s="141"/>
      <c r="Q38" s="189">
        <v>105.11</v>
      </c>
      <c r="R38" s="190">
        <f t="shared" si="2"/>
        <v>204.89278752436647</v>
      </c>
      <c r="S38" s="141"/>
      <c r="T38" s="137">
        <v>3.7971250339029018E-2</v>
      </c>
      <c r="U38" s="137">
        <v>0</v>
      </c>
      <c r="V38" s="137">
        <v>0</v>
      </c>
      <c r="W38" s="137">
        <v>0.96202874966097096</v>
      </c>
      <c r="X38" s="137">
        <v>0</v>
      </c>
      <c r="Y38" s="137">
        <v>0</v>
      </c>
      <c r="Z38" s="170">
        <f t="shared" si="3"/>
        <v>0.41230081073525299</v>
      </c>
      <c r="AA38" s="137">
        <v>0</v>
      </c>
      <c r="AB38" s="137">
        <v>0</v>
      </c>
      <c r="AC38" s="137">
        <v>1</v>
      </c>
      <c r="AD38" s="191">
        <f t="shared" si="4"/>
        <v>0.58769918926474696</v>
      </c>
    </row>
    <row r="39" spans="1:31" s="20" customFormat="1" ht="20.100000000000001" customHeight="1" x14ac:dyDescent="0.3">
      <c r="A39" s="19"/>
      <c r="B39" s="135">
        <v>159</v>
      </c>
      <c r="C39" s="51">
        <v>9</v>
      </c>
      <c r="D39" s="136" t="s">
        <v>41</v>
      </c>
      <c r="E39" s="188">
        <v>6887</v>
      </c>
      <c r="F39" s="188">
        <v>196</v>
      </c>
      <c r="G39" s="188">
        <v>4192</v>
      </c>
      <c r="H39" s="188">
        <v>6280</v>
      </c>
      <c r="I39" s="188">
        <v>8027</v>
      </c>
      <c r="J39" s="141"/>
      <c r="K39" s="189">
        <v>3691.51</v>
      </c>
      <c r="L39" s="190">
        <f t="shared" ref="L39:L70" si="5">K39*1000/I39</f>
        <v>459.88663261492462</v>
      </c>
      <c r="M39" s="141"/>
      <c r="N39" s="189">
        <v>1511.42</v>
      </c>
      <c r="O39" s="190">
        <f t="shared" ref="O39:O70" si="6">N39*1000/I39</f>
        <v>188.29201445122712</v>
      </c>
      <c r="P39" s="141"/>
      <c r="Q39" s="189">
        <v>2180.09</v>
      </c>
      <c r="R39" s="190">
        <f t="shared" ref="R39:R70" si="7">Q39*1000/I39</f>
        <v>271.59461816369753</v>
      </c>
      <c r="S39" s="141">
        <v>2</v>
      </c>
      <c r="T39" s="137">
        <v>2.2892379351867779E-2</v>
      </c>
      <c r="U39" s="137">
        <v>0</v>
      </c>
      <c r="V39" s="137">
        <v>0.11737306638790011</v>
      </c>
      <c r="W39" s="137">
        <v>0.82746688544547509</v>
      </c>
      <c r="X39" s="137">
        <v>0</v>
      </c>
      <c r="Y39" s="137">
        <v>3.2267668814756983E-2</v>
      </c>
      <c r="Z39" s="170">
        <f t="shared" ref="Z39:Z70" si="8">N39/K39</f>
        <v>0.40943137090242204</v>
      </c>
      <c r="AA39" s="137">
        <v>0</v>
      </c>
      <c r="AB39" s="137">
        <v>4.7016407579503596E-3</v>
      </c>
      <c r="AC39" s="137">
        <v>0.99529835924204968</v>
      </c>
      <c r="AD39" s="191">
        <f t="shared" ref="AD39:AD70" si="9">Q39/K39</f>
        <v>0.59056862909757801</v>
      </c>
    </row>
    <row r="40" spans="1:31" s="20" customFormat="1" ht="20.100000000000001" customHeight="1" x14ac:dyDescent="0.3">
      <c r="A40" s="19"/>
      <c r="B40" s="135">
        <v>600</v>
      </c>
      <c r="C40" s="51">
        <v>7</v>
      </c>
      <c r="D40" s="136" t="s">
        <v>141</v>
      </c>
      <c r="E40" s="188">
        <v>3899</v>
      </c>
      <c r="F40" s="188">
        <v>476</v>
      </c>
      <c r="G40" s="188">
        <v>97</v>
      </c>
      <c r="H40" s="188">
        <v>8376</v>
      </c>
      <c r="I40" s="188">
        <v>8416</v>
      </c>
      <c r="J40" s="141"/>
      <c r="K40" s="189">
        <v>2579.92</v>
      </c>
      <c r="L40" s="190">
        <f t="shared" si="5"/>
        <v>306.54942965779469</v>
      </c>
      <c r="M40" s="141"/>
      <c r="N40" s="189">
        <v>1031.06</v>
      </c>
      <c r="O40" s="190">
        <f t="shared" si="6"/>
        <v>122.51188212927757</v>
      </c>
      <c r="P40" s="141"/>
      <c r="Q40" s="189">
        <v>1548.86</v>
      </c>
      <c r="R40" s="190">
        <f t="shared" si="7"/>
        <v>184.03754752851711</v>
      </c>
      <c r="S40" s="141">
        <v>2</v>
      </c>
      <c r="T40" s="137">
        <v>4.4759761798537426E-2</v>
      </c>
      <c r="U40" s="137">
        <v>0</v>
      </c>
      <c r="V40" s="137">
        <v>2.2307140224623202E-3</v>
      </c>
      <c r="W40" s="137">
        <v>0.94285492599848708</v>
      </c>
      <c r="X40" s="137">
        <v>0</v>
      </c>
      <c r="Y40" s="137">
        <v>1.015459818051326E-2</v>
      </c>
      <c r="Z40" s="170">
        <f t="shared" si="8"/>
        <v>0.39964805110235974</v>
      </c>
      <c r="AA40" s="137">
        <v>0</v>
      </c>
      <c r="AB40" s="137">
        <v>1.1944268687938226E-3</v>
      </c>
      <c r="AC40" s="137">
        <v>0.99880557313120621</v>
      </c>
      <c r="AD40" s="191">
        <f t="shared" si="9"/>
        <v>0.60035194889764021</v>
      </c>
    </row>
    <row r="41" spans="1:31" s="20" customFormat="1" ht="20.100000000000001" customHeight="1" x14ac:dyDescent="0.3">
      <c r="A41" s="19"/>
      <c r="B41" s="135">
        <v>67</v>
      </c>
      <c r="C41" s="51">
        <v>5</v>
      </c>
      <c r="D41" s="136" t="s">
        <v>31</v>
      </c>
      <c r="E41" s="188">
        <v>8479</v>
      </c>
      <c r="F41" s="188">
        <v>2792</v>
      </c>
      <c r="G41" s="188">
        <v>0</v>
      </c>
      <c r="H41" s="188">
        <v>21854</v>
      </c>
      <c r="I41" s="188">
        <v>21854</v>
      </c>
      <c r="J41" s="141"/>
      <c r="K41" s="189">
        <v>7039.8</v>
      </c>
      <c r="L41" s="190">
        <f t="shared" si="5"/>
        <v>322.12867209664137</v>
      </c>
      <c r="M41" s="141"/>
      <c r="N41" s="189">
        <v>2810.74</v>
      </c>
      <c r="O41" s="190">
        <f t="shared" si="6"/>
        <v>128.61444129221195</v>
      </c>
      <c r="P41" s="141"/>
      <c r="Q41" s="189">
        <v>4229.0600000000004</v>
      </c>
      <c r="R41" s="190">
        <f t="shared" si="7"/>
        <v>193.51423080442939</v>
      </c>
      <c r="S41" s="141">
        <v>1</v>
      </c>
      <c r="T41" s="137">
        <v>4.2842810078484672E-2</v>
      </c>
      <c r="U41" s="137">
        <v>0</v>
      </c>
      <c r="V41" s="137">
        <v>0.18247507773753532</v>
      </c>
      <c r="W41" s="137">
        <v>0.54366109992386347</v>
      </c>
      <c r="X41" s="137">
        <v>0.22233646655329201</v>
      </c>
      <c r="Y41" s="137">
        <v>8.6845457068245382E-3</v>
      </c>
      <c r="Z41" s="170">
        <f t="shared" si="8"/>
        <v>0.39926418364158067</v>
      </c>
      <c r="AA41" s="137">
        <v>0</v>
      </c>
      <c r="AB41" s="137">
        <v>1.7970896605865131E-4</v>
      </c>
      <c r="AC41" s="137">
        <v>0.99982029103394132</v>
      </c>
      <c r="AD41" s="191">
        <f t="shared" si="9"/>
        <v>0.60073581635841933</v>
      </c>
    </row>
    <row r="42" spans="1:31" s="20" customFormat="1" ht="20.100000000000001" customHeight="1" x14ac:dyDescent="0.3">
      <c r="A42" s="19"/>
      <c r="B42" s="135">
        <v>906</v>
      </c>
      <c r="C42" s="51">
        <v>6</v>
      </c>
      <c r="D42" s="136" t="s">
        <v>117</v>
      </c>
      <c r="E42" s="188">
        <v>2299</v>
      </c>
      <c r="F42" s="188">
        <v>177</v>
      </c>
      <c r="G42" s="188">
        <v>163</v>
      </c>
      <c r="H42" s="188">
        <v>5272</v>
      </c>
      <c r="I42" s="188">
        <v>5340</v>
      </c>
      <c r="J42" s="141"/>
      <c r="K42" s="189">
        <v>1673.37</v>
      </c>
      <c r="L42" s="190">
        <f t="shared" si="5"/>
        <v>313.36516853932585</v>
      </c>
      <c r="M42" s="141"/>
      <c r="N42" s="189">
        <v>664.74</v>
      </c>
      <c r="O42" s="190">
        <f t="shared" si="6"/>
        <v>124.48314606741573</v>
      </c>
      <c r="P42" s="141"/>
      <c r="Q42" s="189">
        <v>1008.63</v>
      </c>
      <c r="R42" s="190">
        <f t="shared" si="7"/>
        <v>188.88202247191012</v>
      </c>
      <c r="S42" s="141"/>
      <c r="T42" s="137">
        <v>4.3701296747600565E-2</v>
      </c>
      <c r="U42" s="137">
        <v>0</v>
      </c>
      <c r="V42" s="137">
        <v>0.24981195655444233</v>
      </c>
      <c r="W42" s="137">
        <v>0.493080001203478</v>
      </c>
      <c r="X42" s="137">
        <v>0.20772031170081537</v>
      </c>
      <c r="Y42" s="137">
        <v>5.686433793663688E-3</v>
      </c>
      <c r="Z42" s="170">
        <f t="shared" si="8"/>
        <v>0.3972462754800194</v>
      </c>
      <c r="AA42" s="137">
        <v>0</v>
      </c>
      <c r="AB42" s="137">
        <v>1.9333154873442194E-3</v>
      </c>
      <c r="AC42" s="137">
        <v>0.99806668451265579</v>
      </c>
      <c r="AD42" s="191">
        <f t="shared" si="9"/>
        <v>0.60275372451998066</v>
      </c>
    </row>
    <row r="43" spans="1:31" s="25" customFormat="1" ht="20.100000000000001" customHeight="1" x14ac:dyDescent="0.3">
      <c r="A43" s="19"/>
      <c r="B43" s="135">
        <v>12</v>
      </c>
      <c r="C43" s="51">
        <v>4</v>
      </c>
      <c r="D43" s="136" t="s">
        <v>69</v>
      </c>
      <c r="E43" s="188">
        <v>40105</v>
      </c>
      <c r="F43" s="188">
        <v>0</v>
      </c>
      <c r="G43" s="188">
        <v>2657</v>
      </c>
      <c r="H43" s="188">
        <v>89684</v>
      </c>
      <c r="I43" s="188">
        <v>90791</v>
      </c>
      <c r="J43" s="141"/>
      <c r="K43" s="189">
        <v>32092.3</v>
      </c>
      <c r="L43" s="190">
        <f t="shared" si="5"/>
        <v>353.47446332786291</v>
      </c>
      <c r="M43" s="141"/>
      <c r="N43" s="189">
        <v>12602.92</v>
      </c>
      <c r="O43" s="190">
        <f t="shared" si="6"/>
        <v>138.8124373561256</v>
      </c>
      <c r="P43" s="141"/>
      <c r="Q43" s="189">
        <v>19489.379999999997</v>
      </c>
      <c r="R43" s="190">
        <f t="shared" si="7"/>
        <v>214.66202597173725</v>
      </c>
      <c r="S43" s="141"/>
      <c r="T43" s="137">
        <v>3.9209960866211958E-2</v>
      </c>
      <c r="U43" s="137">
        <v>1.2415376753958606E-2</v>
      </c>
      <c r="V43" s="137">
        <v>0.11007528414050077</v>
      </c>
      <c r="W43" s="137">
        <v>0.51314774671266661</v>
      </c>
      <c r="X43" s="137">
        <v>0.30959333233885483</v>
      </c>
      <c r="Y43" s="137">
        <v>1.5558299187807271E-2</v>
      </c>
      <c r="Z43" s="170">
        <f t="shared" si="8"/>
        <v>0.39270853132994521</v>
      </c>
      <c r="AA43" s="137">
        <v>0</v>
      </c>
      <c r="AB43" s="137">
        <v>3.1771149210493106E-3</v>
      </c>
      <c r="AC43" s="137">
        <v>0.99682288507895078</v>
      </c>
      <c r="AD43" s="191">
        <f t="shared" si="9"/>
        <v>0.60729146867005479</v>
      </c>
      <c r="AE43" s="60"/>
    </row>
    <row r="44" spans="1:31" s="20" customFormat="1" ht="20.100000000000001" customHeight="1" x14ac:dyDescent="0.3">
      <c r="A44" s="19"/>
      <c r="B44" s="135">
        <v>331</v>
      </c>
      <c r="C44" s="51">
        <v>9</v>
      </c>
      <c r="D44" s="136" t="s">
        <v>84</v>
      </c>
      <c r="E44" s="188">
        <v>3652</v>
      </c>
      <c r="F44" s="188">
        <v>2</v>
      </c>
      <c r="G44" s="188">
        <v>0</v>
      </c>
      <c r="H44" s="188">
        <v>6172</v>
      </c>
      <c r="I44" s="188">
        <v>6172</v>
      </c>
      <c r="J44" s="141"/>
      <c r="K44" s="189">
        <v>1370.63</v>
      </c>
      <c r="L44" s="190">
        <f t="shared" si="5"/>
        <v>222.07226182760854</v>
      </c>
      <c r="M44" s="141"/>
      <c r="N44" s="189">
        <v>535.21</v>
      </c>
      <c r="O44" s="190">
        <f t="shared" si="6"/>
        <v>86.71581335061569</v>
      </c>
      <c r="P44" s="141"/>
      <c r="Q44" s="189">
        <v>835.42</v>
      </c>
      <c r="R44" s="190">
        <f t="shared" si="7"/>
        <v>135.35644847699288</v>
      </c>
      <c r="S44" s="141">
        <v>2</v>
      </c>
      <c r="T44" s="137">
        <v>6.3545150501672226E-2</v>
      </c>
      <c r="U44" s="137">
        <v>0</v>
      </c>
      <c r="V44" s="137">
        <v>1.9431624969638087E-2</v>
      </c>
      <c r="W44" s="137">
        <v>0.91702322452868967</v>
      </c>
      <c r="X44" s="137">
        <v>0</v>
      </c>
      <c r="Y44" s="137">
        <v>0</v>
      </c>
      <c r="Z44" s="170">
        <f t="shared" si="8"/>
        <v>0.39048466763459139</v>
      </c>
      <c r="AA44" s="137">
        <v>0</v>
      </c>
      <c r="AB44" s="137">
        <v>0</v>
      </c>
      <c r="AC44" s="137">
        <v>1</v>
      </c>
      <c r="AD44" s="191">
        <f t="shared" si="9"/>
        <v>0.60951533236540856</v>
      </c>
    </row>
    <row r="45" spans="1:31" s="20" customFormat="1" ht="20.100000000000001" customHeight="1" x14ac:dyDescent="0.3">
      <c r="A45" s="19"/>
      <c r="B45" s="135">
        <v>21</v>
      </c>
      <c r="C45" s="51">
        <v>4</v>
      </c>
      <c r="D45" s="136" t="s">
        <v>92</v>
      </c>
      <c r="E45" s="188">
        <v>32044</v>
      </c>
      <c r="F45" s="188">
        <v>2306</v>
      </c>
      <c r="G45" s="188">
        <v>0</v>
      </c>
      <c r="H45" s="188">
        <v>97610</v>
      </c>
      <c r="I45" s="188">
        <v>97610</v>
      </c>
      <c r="J45" s="141"/>
      <c r="K45" s="189">
        <v>28141.71</v>
      </c>
      <c r="L45" s="190">
        <f t="shared" si="5"/>
        <v>288.30765290441553</v>
      </c>
      <c r="M45" s="141"/>
      <c r="N45" s="189">
        <v>10865.77</v>
      </c>
      <c r="O45" s="190">
        <f t="shared" si="6"/>
        <v>111.31820510193627</v>
      </c>
      <c r="P45" s="141"/>
      <c r="Q45" s="189">
        <v>17275.940000000002</v>
      </c>
      <c r="R45" s="190">
        <f t="shared" si="7"/>
        <v>176.9894478024793</v>
      </c>
      <c r="S45" s="141"/>
      <c r="T45" s="137">
        <v>4.949764259688913E-2</v>
      </c>
      <c r="U45" s="137">
        <v>1.1467203888909851E-3</v>
      </c>
      <c r="V45" s="137">
        <v>0.14891903657080904</v>
      </c>
      <c r="W45" s="137">
        <v>0.66388484203144371</v>
      </c>
      <c r="X45" s="137">
        <v>0.11935095257860233</v>
      </c>
      <c r="Y45" s="137">
        <v>1.7200805833364776E-2</v>
      </c>
      <c r="Z45" s="170">
        <f t="shared" si="8"/>
        <v>0.3861090886090433</v>
      </c>
      <c r="AA45" s="137">
        <v>0</v>
      </c>
      <c r="AB45" s="137">
        <v>2.1110284013489277E-3</v>
      </c>
      <c r="AC45" s="137">
        <v>0.99788897159865098</v>
      </c>
      <c r="AD45" s="191">
        <f t="shared" si="9"/>
        <v>0.61389091139095675</v>
      </c>
    </row>
    <row r="46" spans="1:31" s="20" customFormat="1" ht="20.100000000000001" customHeight="1" x14ac:dyDescent="0.3">
      <c r="A46" s="19"/>
      <c r="B46" s="135">
        <v>8</v>
      </c>
      <c r="C46" s="51">
        <v>5</v>
      </c>
      <c r="D46" s="136" t="s">
        <v>85</v>
      </c>
      <c r="E46" s="188">
        <v>11128</v>
      </c>
      <c r="F46" s="188">
        <v>4001</v>
      </c>
      <c r="G46" s="188">
        <v>0</v>
      </c>
      <c r="H46" s="188">
        <v>31465</v>
      </c>
      <c r="I46" s="188">
        <v>31465</v>
      </c>
      <c r="J46" s="141"/>
      <c r="K46" s="189">
        <v>12826.86</v>
      </c>
      <c r="L46" s="190">
        <f t="shared" si="5"/>
        <v>407.65485460034961</v>
      </c>
      <c r="M46" s="141"/>
      <c r="N46" s="189">
        <v>4951.2</v>
      </c>
      <c r="O46" s="190">
        <f t="shared" si="6"/>
        <v>157.35579215000794</v>
      </c>
      <c r="P46" s="141"/>
      <c r="Q46" s="189">
        <v>7875.6600000000008</v>
      </c>
      <c r="R46" s="190">
        <f t="shared" si="7"/>
        <v>250.29906245034167</v>
      </c>
      <c r="S46" s="141">
        <v>1</v>
      </c>
      <c r="T46" s="137">
        <v>3.5015753756665054E-2</v>
      </c>
      <c r="U46" s="137">
        <v>4.2010017773469058E-3</v>
      </c>
      <c r="V46" s="137">
        <v>0.11437227338826951</v>
      </c>
      <c r="W46" s="137">
        <v>0.59680683470673779</v>
      </c>
      <c r="X46" s="137">
        <v>0.24117991597996449</v>
      </c>
      <c r="Y46" s="137">
        <v>8.4242203910163196E-3</v>
      </c>
      <c r="Z46" s="170">
        <f t="shared" si="8"/>
        <v>0.38600249788334789</v>
      </c>
      <c r="AA46" s="137">
        <v>0</v>
      </c>
      <c r="AB46" s="137">
        <v>1.494477923120094E-3</v>
      </c>
      <c r="AC46" s="137">
        <v>0.99850552207687981</v>
      </c>
      <c r="AD46" s="191">
        <f t="shared" si="9"/>
        <v>0.61399750211665216</v>
      </c>
    </row>
    <row r="47" spans="1:31" s="20" customFormat="1" ht="20.100000000000001" customHeight="1" x14ac:dyDescent="0.3">
      <c r="A47" s="19"/>
      <c r="B47" s="135">
        <v>224</v>
      </c>
      <c r="C47" s="51">
        <v>5</v>
      </c>
      <c r="D47" s="136" t="s">
        <v>135</v>
      </c>
      <c r="E47" s="188">
        <v>1501</v>
      </c>
      <c r="F47" s="188">
        <v>444</v>
      </c>
      <c r="G47" s="188">
        <v>0</v>
      </c>
      <c r="H47" s="188">
        <v>4222</v>
      </c>
      <c r="I47" s="188">
        <v>4222</v>
      </c>
      <c r="J47" s="141"/>
      <c r="K47" s="189">
        <v>1266.98</v>
      </c>
      <c r="L47" s="190">
        <f t="shared" si="5"/>
        <v>300.09000473709142</v>
      </c>
      <c r="M47" s="141"/>
      <c r="N47" s="189">
        <v>481.53</v>
      </c>
      <c r="O47" s="190">
        <f t="shared" si="6"/>
        <v>114.0525817148271</v>
      </c>
      <c r="P47" s="141"/>
      <c r="Q47" s="189">
        <v>785.45</v>
      </c>
      <c r="R47" s="190">
        <f t="shared" si="7"/>
        <v>186.03742302226433</v>
      </c>
      <c r="S47" s="141"/>
      <c r="T47" s="137">
        <v>4.8304363175710761E-2</v>
      </c>
      <c r="U47" s="137">
        <v>0</v>
      </c>
      <c r="V47" s="137">
        <v>0.34660353456690135</v>
      </c>
      <c r="W47" s="137">
        <v>0.60509210225738796</v>
      </c>
      <c r="X47" s="137">
        <v>0</v>
      </c>
      <c r="Y47" s="137">
        <v>0</v>
      </c>
      <c r="Z47" s="170">
        <f t="shared" si="8"/>
        <v>0.38006124800707192</v>
      </c>
      <c r="AA47" s="137">
        <v>0</v>
      </c>
      <c r="AB47" s="137">
        <v>0</v>
      </c>
      <c r="AC47" s="137">
        <v>1</v>
      </c>
      <c r="AD47" s="191">
        <f t="shared" si="9"/>
        <v>0.61993875199292814</v>
      </c>
    </row>
    <row r="48" spans="1:31" s="20" customFormat="1" ht="20.100000000000001" customHeight="1" x14ac:dyDescent="0.3">
      <c r="A48" s="19"/>
      <c r="B48" s="135">
        <v>103</v>
      </c>
      <c r="C48" s="51">
        <v>3</v>
      </c>
      <c r="D48" s="136" t="s">
        <v>78</v>
      </c>
      <c r="E48" s="188">
        <v>26734</v>
      </c>
      <c r="F48" s="188">
        <v>8362</v>
      </c>
      <c r="G48" s="188">
        <v>46</v>
      </c>
      <c r="H48" s="188">
        <v>77754</v>
      </c>
      <c r="I48" s="188">
        <v>77773</v>
      </c>
      <c r="J48" s="141"/>
      <c r="K48" s="189">
        <v>30370.73</v>
      </c>
      <c r="L48" s="190">
        <f t="shared" si="5"/>
        <v>390.50480243786404</v>
      </c>
      <c r="M48" s="141"/>
      <c r="N48" s="189">
        <v>11421.39</v>
      </c>
      <c r="O48" s="190">
        <f t="shared" si="6"/>
        <v>146.85546397850155</v>
      </c>
      <c r="P48" s="141"/>
      <c r="Q48" s="189">
        <v>18949.34</v>
      </c>
      <c r="R48" s="190">
        <f t="shared" si="7"/>
        <v>243.6493384593625</v>
      </c>
      <c r="S48" s="141"/>
      <c r="T48" s="137">
        <v>3.7510320547674149E-2</v>
      </c>
      <c r="U48" s="137">
        <v>0</v>
      </c>
      <c r="V48" s="137">
        <v>6.1601959131068994E-2</v>
      </c>
      <c r="W48" s="137">
        <v>0.40895985514897931</v>
      </c>
      <c r="X48" s="137">
        <v>0.49192786517227766</v>
      </c>
      <c r="Y48" s="137">
        <v>0</v>
      </c>
      <c r="Z48" s="170">
        <f t="shared" si="8"/>
        <v>0.37606570536829376</v>
      </c>
      <c r="AA48" s="137">
        <v>0</v>
      </c>
      <c r="AB48" s="137">
        <v>0</v>
      </c>
      <c r="AC48" s="137">
        <v>1</v>
      </c>
      <c r="AD48" s="191">
        <f t="shared" si="9"/>
        <v>0.62393429463170624</v>
      </c>
    </row>
    <row r="49" spans="1:30" s="20" customFormat="1" ht="20.100000000000001" customHeight="1" x14ac:dyDescent="0.3">
      <c r="A49" s="19"/>
      <c r="B49" s="135">
        <v>601</v>
      </c>
      <c r="C49" s="51">
        <v>4</v>
      </c>
      <c r="D49" s="136" t="s">
        <v>53</v>
      </c>
      <c r="E49" s="188">
        <v>35109</v>
      </c>
      <c r="F49" s="188">
        <v>2928</v>
      </c>
      <c r="G49" s="188">
        <v>7070</v>
      </c>
      <c r="H49" s="188">
        <v>75423</v>
      </c>
      <c r="I49" s="188">
        <v>78369</v>
      </c>
      <c r="J49" s="141"/>
      <c r="K49" s="189">
        <v>34912.83</v>
      </c>
      <c r="L49" s="190">
        <f t="shared" si="5"/>
        <v>445.49286069746967</v>
      </c>
      <c r="M49" s="141"/>
      <c r="N49" s="189">
        <v>13106.18</v>
      </c>
      <c r="O49" s="190">
        <f t="shared" si="6"/>
        <v>167.23679005729306</v>
      </c>
      <c r="P49" s="141"/>
      <c r="Q49" s="189">
        <v>21806.649999999998</v>
      </c>
      <c r="R49" s="190">
        <f t="shared" si="7"/>
        <v>278.25607064017657</v>
      </c>
      <c r="S49" s="141"/>
      <c r="T49" s="137">
        <v>3.1708705358845977E-2</v>
      </c>
      <c r="U49" s="137">
        <v>1.2436880921824664E-4</v>
      </c>
      <c r="V49" s="137">
        <v>0.14582586230312722</v>
      </c>
      <c r="W49" s="137">
        <v>0.55835338748590357</v>
      </c>
      <c r="X49" s="137">
        <v>0.24764271511607502</v>
      </c>
      <c r="Y49" s="137">
        <v>1.6344960926829938E-2</v>
      </c>
      <c r="Z49" s="170">
        <f t="shared" si="8"/>
        <v>0.37539723935298286</v>
      </c>
      <c r="AA49" s="137">
        <v>0</v>
      </c>
      <c r="AB49" s="137">
        <v>3.1875597581471713E-3</v>
      </c>
      <c r="AC49" s="137">
        <v>0.99681244024185289</v>
      </c>
      <c r="AD49" s="191">
        <f t="shared" si="9"/>
        <v>0.62460276064701703</v>
      </c>
    </row>
    <row r="50" spans="1:30" s="20" customFormat="1" ht="20.100000000000001" customHeight="1" x14ac:dyDescent="0.3">
      <c r="A50" s="19"/>
      <c r="B50" s="135">
        <v>420</v>
      </c>
      <c r="C50" s="51">
        <v>9</v>
      </c>
      <c r="D50" s="136" t="s">
        <v>68</v>
      </c>
      <c r="E50" s="188">
        <v>5154</v>
      </c>
      <c r="F50" s="188">
        <v>0</v>
      </c>
      <c r="G50" s="188">
        <v>3221</v>
      </c>
      <c r="H50" s="188">
        <v>3999</v>
      </c>
      <c r="I50" s="188">
        <v>5341</v>
      </c>
      <c r="J50" s="141"/>
      <c r="K50" s="189">
        <v>3869.11</v>
      </c>
      <c r="L50" s="190">
        <f t="shared" si="5"/>
        <v>724.41677588466575</v>
      </c>
      <c r="M50" s="141"/>
      <c r="N50" s="189">
        <v>1451.74</v>
      </c>
      <c r="O50" s="190">
        <f t="shared" si="6"/>
        <v>271.81052237408727</v>
      </c>
      <c r="P50" s="141"/>
      <c r="Q50" s="189">
        <v>2417.37</v>
      </c>
      <c r="R50" s="190">
        <f t="shared" si="7"/>
        <v>452.60625351057854</v>
      </c>
      <c r="S50" s="141"/>
      <c r="T50" s="137">
        <v>1.5174893575984682E-2</v>
      </c>
      <c r="U50" s="137">
        <v>4.0213812390648467E-2</v>
      </c>
      <c r="V50" s="137">
        <v>0.235689586289556</v>
      </c>
      <c r="W50" s="137">
        <v>0.42497967955694549</v>
      </c>
      <c r="X50" s="137">
        <v>0.27219061264413735</v>
      </c>
      <c r="Y50" s="137">
        <v>1.1751415542728036E-2</v>
      </c>
      <c r="Z50" s="170">
        <f t="shared" si="8"/>
        <v>0.37521290425963594</v>
      </c>
      <c r="AA50" s="137">
        <v>0</v>
      </c>
      <c r="AB50" s="137">
        <v>1.7663824735146046E-3</v>
      </c>
      <c r="AC50" s="137">
        <v>0.99823361752648543</v>
      </c>
      <c r="AD50" s="191">
        <f t="shared" si="9"/>
        <v>0.62478709574036406</v>
      </c>
    </row>
    <row r="51" spans="1:30" s="20" customFormat="1" ht="20.100000000000001" customHeight="1" x14ac:dyDescent="0.3">
      <c r="A51" s="19"/>
      <c r="B51" s="135">
        <v>555</v>
      </c>
      <c r="C51" s="51">
        <v>7</v>
      </c>
      <c r="D51" s="136" t="s">
        <v>47</v>
      </c>
      <c r="E51" s="188">
        <v>5299</v>
      </c>
      <c r="F51" s="188">
        <v>71</v>
      </c>
      <c r="G51" s="188">
        <v>1395</v>
      </c>
      <c r="H51" s="188">
        <v>9804</v>
      </c>
      <c r="I51" s="188">
        <v>10385</v>
      </c>
      <c r="J51" s="141"/>
      <c r="K51" s="189">
        <v>3639.7412438861888</v>
      </c>
      <c r="L51" s="190">
        <f t="shared" si="5"/>
        <v>350.48062049939233</v>
      </c>
      <c r="M51" s="141"/>
      <c r="N51" s="189">
        <v>1357.4329951089512</v>
      </c>
      <c r="O51" s="190">
        <f t="shared" si="6"/>
        <v>130.71092875387109</v>
      </c>
      <c r="P51" s="141">
        <v>6</v>
      </c>
      <c r="Q51" s="189">
        <v>2282.3082487772376</v>
      </c>
      <c r="R51" s="190">
        <f t="shared" si="7"/>
        <v>219.76969174552121</v>
      </c>
      <c r="S51" s="141"/>
      <c r="T51" s="137">
        <v>3.9795702767387212E-2</v>
      </c>
      <c r="U51" s="137">
        <v>0</v>
      </c>
      <c r="V51" s="137">
        <v>0.20826073995446806</v>
      </c>
      <c r="W51" s="137">
        <v>0.74230035570048647</v>
      </c>
      <c r="X51" s="137">
        <v>9.3927288094073844E-3</v>
      </c>
      <c r="Y51" s="137">
        <v>2.504727682508636E-4</v>
      </c>
      <c r="Z51" s="170">
        <f t="shared" si="8"/>
        <v>0.37294766417505165</v>
      </c>
      <c r="AA51" s="137">
        <v>0</v>
      </c>
      <c r="AB51" s="137">
        <v>1.9191097444206386E-3</v>
      </c>
      <c r="AC51" s="137">
        <v>0.99808089025557933</v>
      </c>
      <c r="AD51" s="191">
        <f t="shared" si="9"/>
        <v>0.62705233582494835</v>
      </c>
    </row>
    <row r="52" spans="1:30" s="20" customFormat="1" ht="20.100000000000001" customHeight="1" x14ac:dyDescent="0.3">
      <c r="A52" s="19"/>
      <c r="B52" s="135">
        <v>212</v>
      </c>
      <c r="C52" s="51">
        <v>7</v>
      </c>
      <c r="D52" s="136" t="s">
        <v>44</v>
      </c>
      <c r="E52" s="188">
        <v>5374</v>
      </c>
      <c r="F52" s="188">
        <v>0</v>
      </c>
      <c r="G52" s="188">
        <v>0</v>
      </c>
      <c r="H52" s="188">
        <v>10404</v>
      </c>
      <c r="I52" s="188">
        <v>10404</v>
      </c>
      <c r="J52" s="141"/>
      <c r="K52" s="189">
        <v>2139.92</v>
      </c>
      <c r="L52" s="190">
        <f t="shared" si="5"/>
        <v>205.68242983467897</v>
      </c>
      <c r="M52" s="141"/>
      <c r="N52" s="189">
        <v>788.39</v>
      </c>
      <c r="O52" s="190">
        <f t="shared" si="6"/>
        <v>75.777585544021534</v>
      </c>
      <c r="P52" s="141"/>
      <c r="Q52" s="189">
        <v>1351.53</v>
      </c>
      <c r="R52" s="190">
        <f t="shared" si="7"/>
        <v>129.90484429065745</v>
      </c>
      <c r="S52" s="141"/>
      <c r="T52" s="137">
        <v>7.2717817323913289E-2</v>
      </c>
      <c r="U52" s="137">
        <v>0</v>
      </c>
      <c r="V52" s="137">
        <v>0.25533048364388183</v>
      </c>
      <c r="W52" s="137">
        <v>0.67195169903220486</v>
      </c>
      <c r="X52" s="137">
        <v>0</v>
      </c>
      <c r="Y52" s="137">
        <v>0</v>
      </c>
      <c r="Z52" s="170">
        <f t="shared" si="8"/>
        <v>0.36842031477812254</v>
      </c>
      <c r="AA52" s="137">
        <v>0</v>
      </c>
      <c r="AB52" s="137">
        <v>9.1081958965024828E-3</v>
      </c>
      <c r="AC52" s="137">
        <v>0.99089180410349753</v>
      </c>
      <c r="AD52" s="191">
        <f t="shared" si="9"/>
        <v>0.63157968522187746</v>
      </c>
    </row>
    <row r="53" spans="1:30" s="20" customFormat="1" ht="20.100000000000001" customHeight="1" x14ac:dyDescent="0.3">
      <c r="A53" s="19"/>
      <c r="B53" s="135">
        <v>731</v>
      </c>
      <c r="C53" s="51">
        <v>5</v>
      </c>
      <c r="D53" s="136" t="s">
        <v>34</v>
      </c>
      <c r="E53" s="188">
        <v>4293</v>
      </c>
      <c r="F53" s="188">
        <v>452</v>
      </c>
      <c r="G53" s="188">
        <v>0</v>
      </c>
      <c r="H53" s="188">
        <v>11936</v>
      </c>
      <c r="I53" s="188">
        <v>11936</v>
      </c>
      <c r="J53" s="141"/>
      <c r="K53" s="189">
        <v>4769.6400000000003</v>
      </c>
      <c r="L53" s="190">
        <f t="shared" si="5"/>
        <v>399.60120643431634</v>
      </c>
      <c r="M53" s="141"/>
      <c r="N53" s="189">
        <v>1739.96</v>
      </c>
      <c r="O53" s="190">
        <f t="shared" si="6"/>
        <v>145.77412868632709</v>
      </c>
      <c r="P53" s="141"/>
      <c r="Q53" s="189">
        <v>3029.68</v>
      </c>
      <c r="R53" s="190">
        <f t="shared" si="7"/>
        <v>253.82707774798928</v>
      </c>
      <c r="S53" s="141"/>
      <c r="T53" s="137">
        <v>3.7799719533782382E-2</v>
      </c>
      <c r="U53" s="137">
        <v>0</v>
      </c>
      <c r="V53" s="137">
        <v>9.8622956849582749E-2</v>
      </c>
      <c r="W53" s="137">
        <v>0.57729488034207688</v>
      </c>
      <c r="X53" s="137">
        <v>0.27693740085978991</v>
      </c>
      <c r="Y53" s="137">
        <v>9.3450424147681569E-3</v>
      </c>
      <c r="Z53" s="170">
        <f t="shared" si="8"/>
        <v>0.36479902047114665</v>
      </c>
      <c r="AA53" s="137">
        <v>0</v>
      </c>
      <c r="AB53" s="137">
        <v>1.1486361595944127E-3</v>
      </c>
      <c r="AC53" s="137">
        <v>0.99885136384040563</v>
      </c>
      <c r="AD53" s="191">
        <f t="shared" si="9"/>
        <v>0.63520097952885324</v>
      </c>
    </row>
    <row r="54" spans="1:30" s="20" customFormat="1" ht="20.100000000000001" customHeight="1" x14ac:dyDescent="0.3">
      <c r="A54" s="19"/>
      <c r="B54" s="135">
        <v>389</v>
      </c>
      <c r="C54" s="51">
        <v>7</v>
      </c>
      <c r="D54" s="136" t="s">
        <v>45</v>
      </c>
      <c r="E54" s="188">
        <v>7335</v>
      </c>
      <c r="F54" s="188">
        <v>0</v>
      </c>
      <c r="G54" s="188">
        <v>0</v>
      </c>
      <c r="H54" s="188">
        <v>15982</v>
      </c>
      <c r="I54" s="188">
        <v>15982</v>
      </c>
      <c r="J54" s="141"/>
      <c r="K54" s="189">
        <v>4523.9799999999996</v>
      </c>
      <c r="L54" s="190">
        <f t="shared" si="5"/>
        <v>283.06720060067573</v>
      </c>
      <c r="M54" s="141"/>
      <c r="N54" s="189">
        <v>1646.27</v>
      </c>
      <c r="O54" s="190">
        <f t="shared" si="6"/>
        <v>103.00775872856964</v>
      </c>
      <c r="P54" s="141"/>
      <c r="Q54" s="189">
        <v>2877.71</v>
      </c>
      <c r="R54" s="190">
        <f t="shared" si="7"/>
        <v>180.05944187210611</v>
      </c>
      <c r="S54" s="141"/>
      <c r="T54" s="137">
        <v>5.3490618185352341E-2</v>
      </c>
      <c r="U54" s="137">
        <v>0</v>
      </c>
      <c r="V54" s="137">
        <v>5.70623287796048E-2</v>
      </c>
      <c r="W54" s="137">
        <v>0.62978733743553605</v>
      </c>
      <c r="X54" s="137">
        <v>0.25867567288476373</v>
      </c>
      <c r="Y54" s="137">
        <v>9.8404271474302526E-4</v>
      </c>
      <c r="Z54" s="170">
        <f t="shared" si="8"/>
        <v>0.36389860255792467</v>
      </c>
      <c r="AA54" s="137">
        <v>0</v>
      </c>
      <c r="AB54" s="137">
        <v>1.3486418019883867E-2</v>
      </c>
      <c r="AC54" s="137">
        <v>0.98651358198011618</v>
      </c>
      <c r="AD54" s="191">
        <f t="shared" si="9"/>
        <v>0.63610139744207539</v>
      </c>
    </row>
    <row r="55" spans="1:30" s="20" customFormat="1" ht="20.100000000000001" customHeight="1" x14ac:dyDescent="0.3">
      <c r="A55" s="19"/>
      <c r="B55" s="135">
        <v>18</v>
      </c>
      <c r="C55" s="51">
        <v>2</v>
      </c>
      <c r="D55" s="136" t="s">
        <v>43</v>
      </c>
      <c r="E55" s="188">
        <v>139488</v>
      </c>
      <c r="F55" s="188">
        <v>28699</v>
      </c>
      <c r="G55" s="188">
        <v>0</v>
      </c>
      <c r="H55" s="188">
        <v>398718</v>
      </c>
      <c r="I55" s="188">
        <v>398718</v>
      </c>
      <c r="J55" s="141"/>
      <c r="K55" s="189">
        <v>161711.57999999999</v>
      </c>
      <c r="L55" s="190">
        <f t="shared" si="5"/>
        <v>405.57883015063277</v>
      </c>
      <c r="M55" s="141"/>
      <c r="N55" s="189">
        <v>58671.26</v>
      </c>
      <c r="O55" s="190">
        <f t="shared" si="6"/>
        <v>147.14976499681478</v>
      </c>
      <c r="P55" s="141"/>
      <c r="Q55" s="189">
        <v>103040.32000000001</v>
      </c>
      <c r="R55" s="190">
        <f t="shared" si="7"/>
        <v>258.42906515381799</v>
      </c>
      <c r="S55" s="141"/>
      <c r="T55" s="137">
        <v>3.7444909142909148E-2</v>
      </c>
      <c r="U55" s="137">
        <v>0</v>
      </c>
      <c r="V55" s="137">
        <v>9.027077311787747E-2</v>
      </c>
      <c r="W55" s="137">
        <v>0.46242862348618385</v>
      </c>
      <c r="X55" s="137">
        <v>0.39919033612027421</v>
      </c>
      <c r="Y55" s="137">
        <v>1.0665358132755287E-2</v>
      </c>
      <c r="Z55" s="170">
        <f t="shared" si="8"/>
        <v>0.36281421528377872</v>
      </c>
      <c r="AA55" s="137">
        <v>0</v>
      </c>
      <c r="AB55" s="137">
        <v>1.8788761525585323E-4</v>
      </c>
      <c r="AC55" s="137">
        <v>0.9998121123847441</v>
      </c>
      <c r="AD55" s="191">
        <f t="shared" si="9"/>
        <v>0.63718578471622145</v>
      </c>
    </row>
    <row r="56" spans="1:30" s="20" customFormat="1" ht="20.100000000000001" customHeight="1" x14ac:dyDescent="0.3">
      <c r="A56" s="19"/>
      <c r="B56" s="135">
        <v>172</v>
      </c>
      <c r="C56" s="51">
        <v>1</v>
      </c>
      <c r="D56" s="136" t="s">
        <v>50</v>
      </c>
      <c r="E56" s="188">
        <v>177311</v>
      </c>
      <c r="F56" s="188">
        <v>51041</v>
      </c>
      <c r="G56" s="188">
        <v>0</v>
      </c>
      <c r="H56" s="188">
        <v>575419</v>
      </c>
      <c r="I56" s="188">
        <v>575419</v>
      </c>
      <c r="J56" s="141"/>
      <c r="K56" s="189">
        <v>226428.44</v>
      </c>
      <c r="L56" s="190">
        <f t="shared" si="5"/>
        <v>393.50184821842868</v>
      </c>
      <c r="M56" s="141"/>
      <c r="N56" s="189">
        <v>81278.62</v>
      </c>
      <c r="O56" s="190">
        <f t="shared" si="6"/>
        <v>141.25119260921173</v>
      </c>
      <c r="P56" s="141"/>
      <c r="Q56" s="189">
        <v>145149.82</v>
      </c>
      <c r="R56" s="190">
        <f t="shared" si="7"/>
        <v>252.25065560921695</v>
      </c>
      <c r="S56" s="141">
        <v>1</v>
      </c>
      <c r="T56" s="137">
        <v>3.9008536316192381E-2</v>
      </c>
      <c r="U56" s="137">
        <v>1.0359427854459145E-3</v>
      </c>
      <c r="V56" s="137">
        <v>9.0306282267095583E-2</v>
      </c>
      <c r="W56" s="137">
        <v>0.52323673802532578</v>
      </c>
      <c r="X56" s="137">
        <v>0.33729755746345108</v>
      </c>
      <c r="Y56" s="137">
        <v>9.1149431424893783E-3</v>
      </c>
      <c r="Z56" s="170">
        <f t="shared" si="8"/>
        <v>0.35895941340230936</v>
      </c>
      <c r="AA56" s="137">
        <v>0</v>
      </c>
      <c r="AB56" s="137">
        <v>2.0545667917466243E-3</v>
      </c>
      <c r="AC56" s="137">
        <v>0.99794543320825335</v>
      </c>
      <c r="AD56" s="191">
        <f t="shared" si="9"/>
        <v>0.6410405865976907</v>
      </c>
    </row>
    <row r="57" spans="1:30" s="20" customFormat="1" ht="20.100000000000001" customHeight="1" x14ac:dyDescent="0.3">
      <c r="A57" s="19"/>
      <c r="B57" s="135">
        <v>623</v>
      </c>
      <c r="C57" s="51">
        <v>6</v>
      </c>
      <c r="D57" s="136" t="s">
        <v>42</v>
      </c>
      <c r="E57" s="188">
        <v>2312</v>
      </c>
      <c r="F57" s="188">
        <v>39</v>
      </c>
      <c r="G57" s="188">
        <v>0</v>
      </c>
      <c r="H57" s="188">
        <v>4996</v>
      </c>
      <c r="I57" s="188">
        <v>4996</v>
      </c>
      <c r="J57" s="141"/>
      <c r="K57" s="189">
        <v>2267.91</v>
      </c>
      <c r="L57" s="190">
        <f t="shared" si="5"/>
        <v>453.94515612489994</v>
      </c>
      <c r="M57" s="141"/>
      <c r="N57" s="189">
        <v>808.97</v>
      </c>
      <c r="O57" s="190">
        <f t="shared" si="6"/>
        <v>161.92353883106486</v>
      </c>
      <c r="P57" s="141"/>
      <c r="Q57" s="189">
        <v>1458.94</v>
      </c>
      <c r="R57" s="190">
        <f t="shared" si="7"/>
        <v>292.02161729383505</v>
      </c>
      <c r="S57" s="141">
        <v>2</v>
      </c>
      <c r="T57" s="137">
        <v>3.4030928217362817E-2</v>
      </c>
      <c r="U57" s="137">
        <v>0</v>
      </c>
      <c r="V57" s="137">
        <v>0.46928810709915081</v>
      </c>
      <c r="W57" s="137">
        <v>0.33922147916486395</v>
      </c>
      <c r="X57" s="137">
        <v>0.13554272717158858</v>
      </c>
      <c r="Y57" s="137">
        <v>2.1916758347033882E-2</v>
      </c>
      <c r="Z57" s="170">
        <f t="shared" si="8"/>
        <v>0.35670286739773627</v>
      </c>
      <c r="AA57" s="137">
        <v>0</v>
      </c>
      <c r="AB57" s="137">
        <v>0</v>
      </c>
      <c r="AC57" s="137">
        <v>1</v>
      </c>
      <c r="AD57" s="191">
        <f t="shared" si="9"/>
        <v>0.64329713260226384</v>
      </c>
    </row>
    <row r="58" spans="1:30" s="20" customFormat="1" ht="20.100000000000001" customHeight="1" x14ac:dyDescent="0.3">
      <c r="A58" s="19"/>
      <c r="B58" s="135">
        <v>358</v>
      </c>
      <c r="C58" s="51">
        <v>7</v>
      </c>
      <c r="D58" s="136" t="s">
        <v>27</v>
      </c>
      <c r="E58" s="188">
        <v>2557</v>
      </c>
      <c r="F58" s="188">
        <v>24</v>
      </c>
      <c r="G58" s="188">
        <v>42</v>
      </c>
      <c r="H58" s="188">
        <v>7396</v>
      </c>
      <c r="I58" s="188">
        <v>7414</v>
      </c>
      <c r="J58" s="141"/>
      <c r="K58" s="189">
        <v>1744.72</v>
      </c>
      <c r="L58" s="190">
        <f t="shared" si="5"/>
        <v>235.32775829511735</v>
      </c>
      <c r="M58" s="141"/>
      <c r="N58" s="189">
        <v>614.26</v>
      </c>
      <c r="O58" s="190">
        <f t="shared" si="6"/>
        <v>82.851362287564072</v>
      </c>
      <c r="P58" s="141"/>
      <c r="Q58" s="189">
        <v>1130.46</v>
      </c>
      <c r="R58" s="190">
        <f t="shared" si="7"/>
        <v>152.47639600755329</v>
      </c>
      <c r="S58" s="141"/>
      <c r="T58" s="137">
        <v>6.6339986325008954E-2</v>
      </c>
      <c r="U58" s="137">
        <v>0</v>
      </c>
      <c r="V58" s="137">
        <v>0.16768143782763001</v>
      </c>
      <c r="W58" s="137">
        <v>0.70268290300524205</v>
      </c>
      <c r="X58" s="137">
        <v>6.3295672842118983E-2</v>
      </c>
      <c r="Y58" s="137">
        <v>0</v>
      </c>
      <c r="Z58" s="170">
        <f t="shared" si="8"/>
        <v>0.35206795359713877</v>
      </c>
      <c r="AA58" s="137">
        <v>0</v>
      </c>
      <c r="AB58" s="137">
        <v>0</v>
      </c>
      <c r="AC58" s="137">
        <v>1</v>
      </c>
      <c r="AD58" s="191">
        <f t="shared" si="9"/>
        <v>0.64793204640286117</v>
      </c>
    </row>
    <row r="59" spans="1:30" s="20" customFormat="1" ht="20.100000000000001" customHeight="1" x14ac:dyDescent="0.3">
      <c r="A59" s="19"/>
      <c r="B59" s="135">
        <v>179</v>
      </c>
      <c r="C59" s="51">
        <v>3</v>
      </c>
      <c r="D59" s="136" t="s">
        <v>30</v>
      </c>
      <c r="E59" s="188">
        <v>27486</v>
      </c>
      <c r="F59" s="188">
        <v>13679</v>
      </c>
      <c r="G59" s="188">
        <v>0</v>
      </c>
      <c r="H59" s="188">
        <v>102089</v>
      </c>
      <c r="I59" s="188">
        <v>102089</v>
      </c>
      <c r="J59" s="141"/>
      <c r="K59" s="189">
        <v>45312.58</v>
      </c>
      <c r="L59" s="190">
        <f t="shared" si="5"/>
        <v>443.85369628461439</v>
      </c>
      <c r="M59" s="141"/>
      <c r="N59" s="189">
        <v>15952.89</v>
      </c>
      <c r="O59" s="190">
        <f t="shared" si="6"/>
        <v>156.26453388709851</v>
      </c>
      <c r="P59" s="141"/>
      <c r="Q59" s="189">
        <v>29359.69</v>
      </c>
      <c r="R59" s="190">
        <f t="shared" si="7"/>
        <v>287.58916239751591</v>
      </c>
      <c r="S59" s="141"/>
      <c r="T59" s="137">
        <v>3.5260695710933883E-2</v>
      </c>
      <c r="U59" s="137">
        <v>0</v>
      </c>
      <c r="V59" s="137">
        <v>0.10698375027972988</v>
      </c>
      <c r="W59" s="137">
        <v>0.51321923488471366</v>
      </c>
      <c r="X59" s="137">
        <v>0.33848036311915897</v>
      </c>
      <c r="Y59" s="137">
        <v>6.0559560054635874E-3</v>
      </c>
      <c r="Z59" s="170">
        <f t="shared" si="8"/>
        <v>0.35206315773676977</v>
      </c>
      <c r="AA59" s="137">
        <v>0</v>
      </c>
      <c r="AB59" s="137">
        <v>1.6948407834006421E-3</v>
      </c>
      <c r="AC59" s="137">
        <v>0.99830515921659946</v>
      </c>
      <c r="AD59" s="191">
        <f t="shared" si="9"/>
        <v>0.64793684226323012</v>
      </c>
    </row>
    <row r="60" spans="1:30" s="20" customFormat="1" ht="20.100000000000001" customHeight="1" x14ac:dyDescent="0.3">
      <c r="A60" s="19"/>
      <c r="B60" s="135">
        <v>429</v>
      </c>
      <c r="C60" s="51">
        <v>4</v>
      </c>
      <c r="D60" s="136" t="s">
        <v>35</v>
      </c>
      <c r="E60" s="188">
        <v>47889</v>
      </c>
      <c r="F60" s="188">
        <v>190</v>
      </c>
      <c r="G60" s="188">
        <v>0</v>
      </c>
      <c r="H60" s="188">
        <v>101647</v>
      </c>
      <c r="I60" s="188">
        <v>101647</v>
      </c>
      <c r="J60" s="141"/>
      <c r="K60" s="189">
        <v>49574.6</v>
      </c>
      <c r="L60" s="190">
        <f t="shared" si="5"/>
        <v>487.71336094523201</v>
      </c>
      <c r="M60" s="141"/>
      <c r="N60" s="189">
        <v>17241.88</v>
      </c>
      <c r="O60" s="190">
        <f t="shared" si="6"/>
        <v>169.625075014511</v>
      </c>
      <c r="P60" s="141"/>
      <c r="Q60" s="189">
        <v>32332.720000000001</v>
      </c>
      <c r="R60" s="190">
        <f t="shared" si="7"/>
        <v>318.08828593072104</v>
      </c>
      <c r="S60" s="141"/>
      <c r="T60" s="137">
        <v>3.2483116690291317E-2</v>
      </c>
      <c r="U60" s="137">
        <v>0</v>
      </c>
      <c r="V60" s="137">
        <v>0.22408055270074956</v>
      </c>
      <c r="W60" s="137">
        <v>0.32660765531368968</v>
      </c>
      <c r="X60" s="137">
        <v>0.40964616387540104</v>
      </c>
      <c r="Y60" s="137">
        <v>7.1825114198683666E-3</v>
      </c>
      <c r="Z60" s="170">
        <f t="shared" si="8"/>
        <v>0.34779665393165049</v>
      </c>
      <c r="AA60" s="137">
        <v>0</v>
      </c>
      <c r="AB60" s="137">
        <v>3.3309910208606015E-4</v>
      </c>
      <c r="AC60" s="137">
        <v>0.99966690089791388</v>
      </c>
      <c r="AD60" s="191">
        <f t="shared" si="9"/>
        <v>0.65220334606834951</v>
      </c>
    </row>
    <row r="61" spans="1:30" s="20" customFormat="1" ht="20.100000000000001" customHeight="1" x14ac:dyDescent="0.3">
      <c r="A61" s="19"/>
      <c r="B61" s="135">
        <v>361</v>
      </c>
      <c r="C61" s="51">
        <v>7</v>
      </c>
      <c r="D61" s="136" t="s">
        <v>36</v>
      </c>
      <c r="E61" s="188">
        <v>8951</v>
      </c>
      <c r="F61" s="188">
        <v>927</v>
      </c>
      <c r="G61" s="188">
        <v>6</v>
      </c>
      <c r="H61" s="188">
        <v>25440</v>
      </c>
      <c r="I61" s="188">
        <v>25443</v>
      </c>
      <c r="J61" s="141"/>
      <c r="K61" s="189">
        <v>8683.5499999999993</v>
      </c>
      <c r="L61" s="190">
        <f t="shared" si="5"/>
        <v>341.29426561333179</v>
      </c>
      <c r="M61" s="141"/>
      <c r="N61" s="189">
        <v>3015.59</v>
      </c>
      <c r="O61" s="190">
        <f t="shared" si="6"/>
        <v>118.52336595527257</v>
      </c>
      <c r="P61" s="141"/>
      <c r="Q61" s="189">
        <v>5667.96</v>
      </c>
      <c r="R61" s="190">
        <f t="shared" si="7"/>
        <v>222.77089965805919</v>
      </c>
      <c r="S61" s="141"/>
      <c r="T61" s="137">
        <v>4.6481783001004771E-2</v>
      </c>
      <c r="U61" s="137">
        <v>6.201108240841759E-4</v>
      </c>
      <c r="V61" s="137">
        <v>0.13085996438507888</v>
      </c>
      <c r="W61" s="137">
        <v>0.66336272503888127</v>
      </c>
      <c r="X61" s="137">
        <v>0.14045344360473405</v>
      </c>
      <c r="Y61" s="137">
        <v>1.8221973146216826E-2</v>
      </c>
      <c r="Z61" s="170">
        <f t="shared" si="8"/>
        <v>0.34727617161184082</v>
      </c>
      <c r="AA61" s="137">
        <v>0</v>
      </c>
      <c r="AB61" s="137">
        <v>3.2304391703540602E-3</v>
      </c>
      <c r="AC61" s="137">
        <v>0.99676956082964585</v>
      </c>
      <c r="AD61" s="191">
        <f t="shared" si="9"/>
        <v>0.65272382838815923</v>
      </c>
    </row>
    <row r="62" spans="1:30" s="20" customFormat="1" ht="20.100000000000001" customHeight="1" x14ac:dyDescent="0.3">
      <c r="A62" s="19"/>
      <c r="B62" s="135">
        <v>565</v>
      </c>
      <c r="C62" s="51">
        <v>5</v>
      </c>
      <c r="D62" s="136" t="s">
        <v>77</v>
      </c>
      <c r="E62" s="188">
        <v>3246</v>
      </c>
      <c r="F62" s="188">
        <v>576</v>
      </c>
      <c r="G62" s="188">
        <v>0</v>
      </c>
      <c r="H62" s="188">
        <v>8223</v>
      </c>
      <c r="I62" s="188">
        <v>8223</v>
      </c>
      <c r="J62" s="141"/>
      <c r="K62" s="189">
        <v>3636.65</v>
      </c>
      <c r="L62" s="190">
        <f t="shared" si="5"/>
        <v>442.25343548583243</v>
      </c>
      <c r="M62" s="141"/>
      <c r="N62" s="189">
        <v>1257.17</v>
      </c>
      <c r="O62" s="190">
        <f t="shared" si="6"/>
        <v>152.88459199805425</v>
      </c>
      <c r="P62" s="141"/>
      <c r="Q62" s="189">
        <v>2379.48</v>
      </c>
      <c r="R62" s="190">
        <f t="shared" si="7"/>
        <v>289.36884348777818</v>
      </c>
      <c r="S62" s="141"/>
      <c r="T62" s="137">
        <v>3.6041267290819856E-2</v>
      </c>
      <c r="U62" s="137">
        <v>0</v>
      </c>
      <c r="V62" s="137">
        <v>8.0975524392086981E-3</v>
      </c>
      <c r="W62" s="137">
        <v>0.84675899043088831</v>
      </c>
      <c r="X62" s="137">
        <v>0.10910218983908301</v>
      </c>
      <c r="Y62" s="137">
        <v>0</v>
      </c>
      <c r="Z62" s="170">
        <f t="shared" si="8"/>
        <v>0.34569452655603372</v>
      </c>
      <c r="AA62" s="137">
        <v>0</v>
      </c>
      <c r="AB62" s="137">
        <v>4.9212432968547756E-3</v>
      </c>
      <c r="AC62" s="137">
        <v>0.99507875670314516</v>
      </c>
      <c r="AD62" s="191">
        <f t="shared" si="9"/>
        <v>0.65430547344396628</v>
      </c>
    </row>
    <row r="63" spans="1:30" s="20" customFormat="1" ht="20.100000000000001" customHeight="1" x14ac:dyDescent="0.3">
      <c r="A63" s="19"/>
      <c r="B63" s="135">
        <v>531</v>
      </c>
      <c r="C63" s="51">
        <v>7</v>
      </c>
      <c r="D63" s="136" t="s">
        <v>29</v>
      </c>
      <c r="E63" s="188">
        <v>14131</v>
      </c>
      <c r="F63" s="188">
        <v>550</v>
      </c>
      <c r="G63" s="188">
        <v>0</v>
      </c>
      <c r="H63" s="188">
        <v>29466</v>
      </c>
      <c r="I63" s="188">
        <v>29466</v>
      </c>
      <c r="J63" s="141"/>
      <c r="K63" s="189">
        <v>16770.704513105229</v>
      </c>
      <c r="L63" s="190">
        <f t="shared" si="5"/>
        <v>569.15443267173112</v>
      </c>
      <c r="M63" s="141"/>
      <c r="N63" s="189">
        <v>5793.6676104841827</v>
      </c>
      <c r="O63" s="190">
        <f t="shared" si="6"/>
        <v>196.62212755325402</v>
      </c>
      <c r="P63" s="141">
        <v>6</v>
      </c>
      <c r="Q63" s="189">
        <v>10977.036902621046</v>
      </c>
      <c r="R63" s="190">
        <f t="shared" si="7"/>
        <v>372.5323051184771</v>
      </c>
      <c r="S63" s="141"/>
      <c r="T63" s="137">
        <v>2.8023699479444494E-2</v>
      </c>
      <c r="U63" s="137">
        <v>0</v>
      </c>
      <c r="V63" s="137">
        <v>2.4854722376447442E-2</v>
      </c>
      <c r="W63" s="137">
        <v>0.72886777329831631</v>
      </c>
      <c r="X63" s="137">
        <v>0.21314823062429661</v>
      </c>
      <c r="Y63" s="137">
        <v>5.1055742214952448E-3</v>
      </c>
      <c r="Z63" s="170">
        <f t="shared" si="8"/>
        <v>0.34546357941950523</v>
      </c>
      <c r="AA63" s="137">
        <v>0</v>
      </c>
      <c r="AB63" s="137">
        <v>7.123962567833562E-4</v>
      </c>
      <c r="AC63" s="137">
        <v>0.99928760374321668</v>
      </c>
      <c r="AD63" s="191">
        <f t="shared" si="9"/>
        <v>0.65453642058049477</v>
      </c>
    </row>
    <row r="64" spans="1:30" s="20" customFormat="1" ht="20.100000000000001" customHeight="1" x14ac:dyDescent="0.3">
      <c r="A64" s="19"/>
      <c r="B64" s="135">
        <v>173</v>
      </c>
      <c r="C64" s="51">
        <v>9</v>
      </c>
      <c r="D64" s="136" t="s">
        <v>134</v>
      </c>
      <c r="E64" s="188">
        <v>3453</v>
      </c>
      <c r="F64" s="188">
        <v>0</v>
      </c>
      <c r="G64" s="188">
        <v>2345</v>
      </c>
      <c r="H64" s="188">
        <v>2351</v>
      </c>
      <c r="I64" s="188">
        <v>3328</v>
      </c>
      <c r="J64" s="141"/>
      <c r="K64" s="189">
        <v>1969.1161011654644</v>
      </c>
      <c r="L64" s="190">
        <f t="shared" si="5"/>
        <v>591.68152078289199</v>
      </c>
      <c r="M64" s="141"/>
      <c r="N64" s="189">
        <v>677.80288093237164</v>
      </c>
      <c r="O64" s="190">
        <f t="shared" si="6"/>
        <v>203.66673104939051</v>
      </c>
      <c r="P64" s="141">
        <v>6</v>
      </c>
      <c r="Q64" s="189">
        <v>1291.3132202330928</v>
      </c>
      <c r="R64" s="190">
        <f t="shared" si="7"/>
        <v>388.01478973350146</v>
      </c>
      <c r="S64" s="141">
        <v>2</v>
      </c>
      <c r="T64" s="137">
        <v>1.9105849745262585E-2</v>
      </c>
      <c r="U64" s="137">
        <v>7.3767759634218479E-3</v>
      </c>
      <c r="V64" s="137">
        <v>2.8621890738076772E-3</v>
      </c>
      <c r="W64" s="137">
        <v>0.93565976004703466</v>
      </c>
      <c r="X64" s="137">
        <v>1.8058347558456686E-2</v>
      </c>
      <c r="Y64" s="137">
        <v>1.6937077612016564E-2</v>
      </c>
      <c r="Z64" s="170">
        <f t="shared" si="8"/>
        <v>0.34421681917648184</v>
      </c>
      <c r="AA64" s="137">
        <v>0</v>
      </c>
      <c r="AB64" s="137">
        <v>6.0326184832165198E-3</v>
      </c>
      <c r="AC64" s="137">
        <v>0.99396738151678354</v>
      </c>
      <c r="AD64" s="191">
        <f t="shared" si="9"/>
        <v>0.65578318082351816</v>
      </c>
    </row>
    <row r="65" spans="1:30" s="20" customFormat="1" ht="20.100000000000001" customHeight="1" x14ac:dyDescent="0.3">
      <c r="A65" s="19"/>
      <c r="B65" s="135">
        <v>376</v>
      </c>
      <c r="C65" s="51">
        <v>7</v>
      </c>
      <c r="D65" s="136" t="s">
        <v>87</v>
      </c>
      <c r="E65" s="188">
        <v>4721</v>
      </c>
      <c r="F65" s="188">
        <v>362</v>
      </c>
      <c r="G65" s="188">
        <v>0</v>
      </c>
      <c r="H65" s="188">
        <v>12808</v>
      </c>
      <c r="I65" s="188">
        <v>12808</v>
      </c>
      <c r="J65" s="141"/>
      <c r="K65" s="189">
        <v>3759.63</v>
      </c>
      <c r="L65" s="190">
        <f t="shared" si="5"/>
        <v>293.53763272954404</v>
      </c>
      <c r="M65" s="141"/>
      <c r="N65" s="189">
        <v>1280.83</v>
      </c>
      <c r="O65" s="190">
        <f t="shared" si="6"/>
        <v>100.00234228607121</v>
      </c>
      <c r="P65" s="141"/>
      <c r="Q65" s="189">
        <v>2478.8000000000002</v>
      </c>
      <c r="R65" s="190">
        <f t="shared" si="7"/>
        <v>193.53529044347283</v>
      </c>
      <c r="S65" s="141"/>
      <c r="T65" s="137">
        <v>5.5097085483631708E-2</v>
      </c>
      <c r="U65" s="137">
        <v>0</v>
      </c>
      <c r="V65" s="137">
        <v>3.7787996845795304E-3</v>
      </c>
      <c r="W65" s="137">
        <v>0.82773670198230842</v>
      </c>
      <c r="X65" s="137">
        <v>7.2007994815861592E-2</v>
      </c>
      <c r="Y65" s="137">
        <v>4.1379418033618831E-2</v>
      </c>
      <c r="Z65" s="170">
        <f t="shared" si="8"/>
        <v>0.34067980093785821</v>
      </c>
      <c r="AA65" s="137">
        <v>0</v>
      </c>
      <c r="AB65" s="137">
        <v>0</v>
      </c>
      <c r="AC65" s="137">
        <v>1</v>
      </c>
      <c r="AD65" s="191">
        <f t="shared" si="9"/>
        <v>0.65932019906214179</v>
      </c>
    </row>
    <row r="66" spans="1:30" s="20" customFormat="1" ht="20.100000000000001" customHeight="1" x14ac:dyDescent="0.3">
      <c r="A66" s="19"/>
      <c r="B66" s="135">
        <v>186</v>
      </c>
      <c r="C66" s="51">
        <v>4</v>
      </c>
      <c r="D66" s="136" t="s">
        <v>28</v>
      </c>
      <c r="E66" s="188">
        <v>70999</v>
      </c>
      <c r="F66" s="188">
        <v>1081</v>
      </c>
      <c r="G66" s="188">
        <v>4235</v>
      </c>
      <c r="H66" s="188">
        <v>147703</v>
      </c>
      <c r="I66" s="188">
        <v>149468</v>
      </c>
      <c r="J66" s="141"/>
      <c r="K66" s="189">
        <v>46514.94</v>
      </c>
      <c r="L66" s="190">
        <f t="shared" si="5"/>
        <v>311.20333449300182</v>
      </c>
      <c r="M66" s="141"/>
      <c r="N66" s="189">
        <v>15723.37</v>
      </c>
      <c r="O66" s="190">
        <f t="shared" si="6"/>
        <v>105.19556025369978</v>
      </c>
      <c r="P66" s="141"/>
      <c r="Q66" s="189">
        <v>30791.57</v>
      </c>
      <c r="R66" s="190">
        <f t="shared" si="7"/>
        <v>206.00777423930205</v>
      </c>
      <c r="S66" s="141">
        <v>1</v>
      </c>
      <c r="T66" s="137">
        <v>5.1759896256336903E-2</v>
      </c>
      <c r="U66" s="137">
        <v>0</v>
      </c>
      <c r="V66" s="137">
        <v>0.11882121962403733</v>
      </c>
      <c r="W66" s="137">
        <v>0.81477062487240326</v>
      </c>
      <c r="X66" s="137">
        <v>1.4648259247222446E-2</v>
      </c>
      <c r="Y66" s="137">
        <v>0</v>
      </c>
      <c r="Z66" s="170">
        <f t="shared" si="8"/>
        <v>0.33802838399877544</v>
      </c>
      <c r="AA66" s="137">
        <v>0</v>
      </c>
      <c r="AB66" s="137">
        <v>4.9071872593700161E-4</v>
      </c>
      <c r="AC66" s="137">
        <v>0.99950928127406302</v>
      </c>
      <c r="AD66" s="191">
        <f t="shared" si="9"/>
        <v>0.66197161600122456</v>
      </c>
    </row>
    <row r="67" spans="1:30" s="20" customFormat="1" ht="20.100000000000001" customHeight="1" x14ac:dyDescent="0.3">
      <c r="A67" s="19"/>
      <c r="B67" s="135">
        <v>556</v>
      </c>
      <c r="C67" s="51">
        <v>7</v>
      </c>
      <c r="D67" s="136" t="s">
        <v>60</v>
      </c>
      <c r="E67" s="188">
        <v>3193</v>
      </c>
      <c r="F67" s="188">
        <v>30</v>
      </c>
      <c r="G67" s="188">
        <v>220</v>
      </c>
      <c r="H67" s="188">
        <v>7178</v>
      </c>
      <c r="I67" s="188">
        <v>7270</v>
      </c>
      <c r="J67" s="141"/>
      <c r="K67" s="189">
        <v>3743.5276912895133</v>
      </c>
      <c r="L67" s="190">
        <f t="shared" si="5"/>
        <v>514.92815561066209</v>
      </c>
      <c r="M67" s="141"/>
      <c r="N67" s="189">
        <v>1250.601537596086</v>
      </c>
      <c r="O67" s="190">
        <f t="shared" si="6"/>
        <v>172.02221975186879</v>
      </c>
      <c r="P67" s="141">
        <v>5</v>
      </c>
      <c r="Q67" s="189">
        <v>2492.9261536934273</v>
      </c>
      <c r="R67" s="190">
        <f t="shared" si="7"/>
        <v>342.90593585879333</v>
      </c>
      <c r="S67" s="141"/>
      <c r="T67" s="137">
        <v>3.1624781204110185E-2</v>
      </c>
      <c r="U67" s="137">
        <v>0</v>
      </c>
      <c r="V67" s="137">
        <v>6.465688516218332E-2</v>
      </c>
      <c r="W67" s="137">
        <v>0.46579984310569672</v>
      </c>
      <c r="X67" s="137">
        <v>0.43791849052800991</v>
      </c>
      <c r="Y67" s="137">
        <v>0</v>
      </c>
      <c r="Z67" s="170">
        <f t="shared" si="8"/>
        <v>0.33407033171038142</v>
      </c>
      <c r="AA67" s="137">
        <v>0</v>
      </c>
      <c r="AB67" s="137">
        <v>5.2508575035832249E-3</v>
      </c>
      <c r="AC67" s="137">
        <v>0.99474914249641677</v>
      </c>
      <c r="AD67" s="191">
        <f t="shared" si="9"/>
        <v>0.66592966828961864</v>
      </c>
    </row>
    <row r="68" spans="1:30" s="20" customFormat="1" ht="20.100000000000001" customHeight="1" x14ac:dyDescent="0.3">
      <c r="A68" s="19"/>
      <c r="B68" s="135">
        <v>296</v>
      </c>
      <c r="C68" s="51">
        <v>7</v>
      </c>
      <c r="D68" s="136" t="s">
        <v>81</v>
      </c>
      <c r="E68" s="188">
        <v>10255</v>
      </c>
      <c r="F68" s="188">
        <v>234</v>
      </c>
      <c r="G68" s="188">
        <v>3072</v>
      </c>
      <c r="H68" s="188">
        <v>18646</v>
      </c>
      <c r="I68" s="188">
        <v>19926</v>
      </c>
      <c r="J68" s="141"/>
      <c r="K68" s="189">
        <v>5630.25</v>
      </c>
      <c r="L68" s="190">
        <f t="shared" si="5"/>
        <v>282.55796446853356</v>
      </c>
      <c r="M68" s="141"/>
      <c r="N68" s="189">
        <v>1873.56</v>
      </c>
      <c r="O68" s="190">
        <f t="shared" si="6"/>
        <v>94.025895814513703</v>
      </c>
      <c r="P68" s="141"/>
      <c r="Q68" s="189">
        <v>3756.69</v>
      </c>
      <c r="R68" s="190">
        <f t="shared" si="7"/>
        <v>188.53206865401987</v>
      </c>
      <c r="S68" s="141">
        <v>2</v>
      </c>
      <c r="T68" s="137">
        <v>5.4836781314716365E-2</v>
      </c>
      <c r="U68" s="137">
        <v>0</v>
      </c>
      <c r="V68" s="137">
        <v>1.6946348128696172E-2</v>
      </c>
      <c r="W68" s="137">
        <v>0.82677362881359551</v>
      </c>
      <c r="X68" s="137">
        <v>0.10144324174299195</v>
      </c>
      <c r="Y68" s="137">
        <v>0</v>
      </c>
      <c r="Z68" s="170">
        <f t="shared" si="8"/>
        <v>0.3327667510323698</v>
      </c>
      <c r="AA68" s="137">
        <v>0</v>
      </c>
      <c r="AB68" s="137">
        <v>1.6871235050004128E-2</v>
      </c>
      <c r="AC68" s="137">
        <v>0.98312876494999579</v>
      </c>
      <c r="AD68" s="191">
        <f t="shared" si="9"/>
        <v>0.66723324896763025</v>
      </c>
    </row>
    <row r="69" spans="1:30" s="20" customFormat="1" ht="20.100000000000001" customHeight="1" x14ac:dyDescent="0.3">
      <c r="A69" s="19"/>
      <c r="B69" s="135">
        <v>143</v>
      </c>
      <c r="C69" s="51">
        <v>4</v>
      </c>
      <c r="D69" s="136" t="s">
        <v>65</v>
      </c>
      <c r="E69" s="188">
        <v>17161</v>
      </c>
      <c r="F69" s="188">
        <v>5456</v>
      </c>
      <c r="G69" s="188">
        <v>172</v>
      </c>
      <c r="H69" s="188">
        <v>51553</v>
      </c>
      <c r="I69" s="188">
        <v>51625</v>
      </c>
      <c r="J69" s="141"/>
      <c r="K69" s="189">
        <v>21235.29</v>
      </c>
      <c r="L69" s="190">
        <f t="shared" si="5"/>
        <v>411.33733656174331</v>
      </c>
      <c r="M69" s="141"/>
      <c r="N69" s="189">
        <v>6834.89</v>
      </c>
      <c r="O69" s="190">
        <f t="shared" si="6"/>
        <v>132.39496368038741</v>
      </c>
      <c r="P69" s="141"/>
      <c r="Q69" s="189">
        <v>14400.4</v>
      </c>
      <c r="R69" s="190">
        <f t="shared" si="7"/>
        <v>278.94237288135594</v>
      </c>
      <c r="S69" s="141"/>
      <c r="T69" s="137">
        <v>4.1560288461116417E-2</v>
      </c>
      <c r="U69" s="137">
        <v>2.9261626741615445E-2</v>
      </c>
      <c r="V69" s="137">
        <v>0.12473207323014707</v>
      </c>
      <c r="W69" s="137">
        <v>0.64147777067370504</v>
      </c>
      <c r="X69" s="137">
        <v>0.13120181890271826</v>
      </c>
      <c r="Y69" s="137">
        <v>3.1766421990697728E-2</v>
      </c>
      <c r="Z69" s="170">
        <f t="shared" si="8"/>
        <v>0.3218646884502166</v>
      </c>
      <c r="AA69" s="137">
        <v>0</v>
      </c>
      <c r="AB69" s="137">
        <v>1.3110746923696564E-3</v>
      </c>
      <c r="AC69" s="137">
        <v>0.99868892530763043</v>
      </c>
      <c r="AD69" s="191">
        <f t="shared" si="9"/>
        <v>0.67813531154978335</v>
      </c>
    </row>
    <row r="70" spans="1:30" s="20" customFormat="1" ht="20.100000000000001" customHeight="1" x14ac:dyDescent="0.3">
      <c r="A70" s="19"/>
      <c r="B70" s="135">
        <v>41</v>
      </c>
      <c r="C70" s="51">
        <v>5</v>
      </c>
      <c r="D70" s="136" t="s">
        <v>133</v>
      </c>
      <c r="E70" s="188">
        <v>6356</v>
      </c>
      <c r="F70" s="188">
        <v>3274</v>
      </c>
      <c r="G70" s="188">
        <v>0</v>
      </c>
      <c r="H70" s="188">
        <v>21341</v>
      </c>
      <c r="I70" s="188">
        <v>21341</v>
      </c>
      <c r="J70" s="141"/>
      <c r="K70" s="189">
        <v>7949.39</v>
      </c>
      <c r="L70" s="190">
        <f t="shared" si="5"/>
        <v>372.49379129375382</v>
      </c>
      <c r="M70" s="141"/>
      <c r="N70" s="189">
        <v>2517.0700000000002</v>
      </c>
      <c r="O70" s="190">
        <f t="shared" si="6"/>
        <v>117.94526966871281</v>
      </c>
      <c r="P70" s="141"/>
      <c r="Q70" s="189">
        <v>5432.32</v>
      </c>
      <c r="R70" s="190">
        <f t="shared" si="7"/>
        <v>254.54852162504099</v>
      </c>
      <c r="S70" s="141">
        <v>3</v>
      </c>
      <c r="T70" s="137">
        <v>4.6717016213295617E-2</v>
      </c>
      <c r="U70" s="137">
        <v>0</v>
      </c>
      <c r="V70" s="137">
        <v>0.22244117167977051</v>
      </c>
      <c r="W70" s="137">
        <v>0.73084181210693377</v>
      </c>
      <c r="X70" s="137">
        <v>0</v>
      </c>
      <c r="Y70" s="137">
        <v>0</v>
      </c>
      <c r="Z70" s="170">
        <f t="shared" si="8"/>
        <v>0.31663687402429619</v>
      </c>
      <c r="AA70" s="137">
        <v>0</v>
      </c>
      <c r="AB70" s="137">
        <v>1.1733476672950048E-2</v>
      </c>
      <c r="AC70" s="137">
        <v>0.98826652332705001</v>
      </c>
      <c r="AD70" s="191">
        <f t="shared" si="9"/>
        <v>0.6833631259757037</v>
      </c>
    </row>
    <row r="71" spans="1:30" s="20" customFormat="1" ht="20.100000000000001" customHeight="1" x14ac:dyDescent="0.3">
      <c r="A71" s="19"/>
      <c r="B71" s="135">
        <v>757</v>
      </c>
      <c r="C71" s="51">
        <v>7</v>
      </c>
      <c r="D71" s="136" t="s">
        <v>39</v>
      </c>
      <c r="E71" s="188">
        <v>3676</v>
      </c>
      <c r="F71" s="188">
        <v>24</v>
      </c>
      <c r="G71" s="188">
        <v>510</v>
      </c>
      <c r="H71" s="188">
        <v>7773</v>
      </c>
      <c r="I71" s="188">
        <v>7986</v>
      </c>
      <c r="J71" s="141"/>
      <c r="K71" s="189">
        <v>3664.63</v>
      </c>
      <c r="L71" s="190">
        <f t="shared" ref="L71:L102" si="10">K71*1000/I71</f>
        <v>458.88179313799151</v>
      </c>
      <c r="M71" s="141"/>
      <c r="N71" s="189">
        <v>1147.3800000000001</v>
      </c>
      <c r="O71" s="190">
        <f t="shared" ref="O71:O102" si="11">N71*1000/I71</f>
        <v>143.67392937640872</v>
      </c>
      <c r="P71" s="141"/>
      <c r="Q71" s="189">
        <v>2517.25</v>
      </c>
      <c r="R71" s="190">
        <f t="shared" ref="R71:R102" si="12">Q71*1000/I71</f>
        <v>315.20786376158276</v>
      </c>
      <c r="S71" s="141"/>
      <c r="T71" s="137">
        <v>3.7328522372709998E-2</v>
      </c>
      <c r="U71" s="137">
        <v>3.4862033502414194E-2</v>
      </c>
      <c r="V71" s="137">
        <v>0.25960884798410289</v>
      </c>
      <c r="W71" s="137">
        <v>0.62767348219421626</v>
      </c>
      <c r="X71" s="137">
        <v>2.8639160522233257E-2</v>
      </c>
      <c r="Y71" s="137">
        <v>1.1887953424323239E-2</v>
      </c>
      <c r="Z71" s="170">
        <f t="shared" ref="Z71:Z102" si="13">N71/K71</f>
        <v>0.31309572862744672</v>
      </c>
      <c r="AA71" s="137">
        <v>0</v>
      </c>
      <c r="AB71" s="137">
        <v>1.159996027410865E-3</v>
      </c>
      <c r="AC71" s="137">
        <v>0.9988400039725891</v>
      </c>
      <c r="AD71" s="191">
        <f t="shared" ref="AD71:AD102" si="14">Q71/K71</f>
        <v>0.68690427137255328</v>
      </c>
    </row>
    <row r="72" spans="1:30" s="20" customFormat="1" ht="20.100000000000001" customHeight="1" x14ac:dyDescent="0.3">
      <c r="A72" s="19"/>
      <c r="B72" s="135">
        <v>55</v>
      </c>
      <c r="C72" s="51">
        <v>3</v>
      </c>
      <c r="D72" s="136" t="s">
        <v>79</v>
      </c>
      <c r="E72" s="188">
        <v>26137</v>
      </c>
      <c r="F72" s="188">
        <v>8348</v>
      </c>
      <c r="G72" s="188">
        <v>109</v>
      </c>
      <c r="H72" s="188">
        <v>73368</v>
      </c>
      <c r="I72" s="188">
        <v>73413</v>
      </c>
      <c r="J72" s="141"/>
      <c r="K72" s="189">
        <v>30820.67</v>
      </c>
      <c r="L72" s="190">
        <f t="shared" si="10"/>
        <v>419.82578017517335</v>
      </c>
      <c r="M72" s="141"/>
      <c r="N72" s="189">
        <v>9526.89</v>
      </c>
      <c r="O72" s="190">
        <f t="shared" si="11"/>
        <v>129.77115769686569</v>
      </c>
      <c r="P72" s="141"/>
      <c r="Q72" s="189">
        <v>21293.78</v>
      </c>
      <c r="R72" s="190">
        <f t="shared" si="12"/>
        <v>290.05462247830764</v>
      </c>
      <c r="S72" s="141"/>
      <c r="T72" s="137">
        <v>4.2433574860211466E-2</v>
      </c>
      <c r="U72" s="137">
        <v>1.4470619478129802E-2</v>
      </c>
      <c r="V72" s="137">
        <v>0.13289331565705073</v>
      </c>
      <c r="W72" s="137">
        <v>0.68729354490290129</v>
      </c>
      <c r="X72" s="137">
        <v>0.11144560291973563</v>
      </c>
      <c r="Y72" s="137">
        <v>1.1463342181971242E-2</v>
      </c>
      <c r="Z72" s="170">
        <f t="shared" si="13"/>
        <v>0.30910716736527794</v>
      </c>
      <c r="AA72" s="137">
        <v>0</v>
      </c>
      <c r="AB72" s="137">
        <v>1.4328127744346003E-3</v>
      </c>
      <c r="AC72" s="137">
        <v>0.99856718722556548</v>
      </c>
      <c r="AD72" s="191">
        <f t="shared" si="14"/>
        <v>0.69089283263472212</v>
      </c>
    </row>
    <row r="73" spans="1:30" s="20" customFormat="1" ht="20.100000000000001" customHeight="1" x14ac:dyDescent="0.3">
      <c r="A73" s="19"/>
      <c r="B73" s="135">
        <v>287</v>
      </c>
      <c r="C73" s="51">
        <v>7</v>
      </c>
      <c r="D73" s="136" t="s">
        <v>61</v>
      </c>
      <c r="E73" s="188">
        <v>1209</v>
      </c>
      <c r="F73" s="188">
        <v>135</v>
      </c>
      <c r="G73" s="188">
        <v>112</v>
      </c>
      <c r="H73" s="188">
        <v>3080</v>
      </c>
      <c r="I73" s="188">
        <v>3127</v>
      </c>
      <c r="J73" s="141"/>
      <c r="K73" s="189">
        <v>1442.85</v>
      </c>
      <c r="L73" s="190">
        <f t="shared" si="10"/>
        <v>461.41669331627759</v>
      </c>
      <c r="M73" s="141"/>
      <c r="N73" s="189">
        <v>444.86</v>
      </c>
      <c r="O73" s="190">
        <f t="shared" si="11"/>
        <v>142.26415094339623</v>
      </c>
      <c r="P73" s="141"/>
      <c r="Q73" s="189">
        <v>997.99</v>
      </c>
      <c r="R73" s="190">
        <f t="shared" si="12"/>
        <v>319.15254237288133</v>
      </c>
      <c r="S73" s="141"/>
      <c r="T73" s="137">
        <v>3.8146832711414821E-2</v>
      </c>
      <c r="U73" s="137">
        <v>0</v>
      </c>
      <c r="V73" s="137">
        <v>1.708402643528301E-2</v>
      </c>
      <c r="W73" s="137">
        <v>0.53014431506541382</v>
      </c>
      <c r="X73" s="137">
        <v>0.41462482578788828</v>
      </c>
      <c r="Y73" s="137">
        <v>0</v>
      </c>
      <c r="Z73" s="170">
        <f t="shared" si="13"/>
        <v>0.30832033821949617</v>
      </c>
      <c r="AA73" s="137">
        <v>0</v>
      </c>
      <c r="AB73" s="137">
        <v>0</v>
      </c>
      <c r="AC73" s="137">
        <v>1</v>
      </c>
      <c r="AD73" s="191">
        <f t="shared" si="14"/>
        <v>0.69167966178050388</v>
      </c>
    </row>
    <row r="74" spans="1:30" s="20" customFormat="1" ht="20.100000000000001" customHeight="1" x14ac:dyDescent="0.3">
      <c r="A74" s="19"/>
      <c r="B74" s="135">
        <v>967</v>
      </c>
      <c r="C74" s="51">
        <v>7</v>
      </c>
      <c r="D74" s="136" t="s">
        <v>151</v>
      </c>
      <c r="E74" s="188">
        <v>1079</v>
      </c>
      <c r="F74" s="188">
        <v>43</v>
      </c>
      <c r="G74" s="188">
        <v>16</v>
      </c>
      <c r="H74" s="188">
        <v>2169</v>
      </c>
      <c r="I74" s="188">
        <v>2176</v>
      </c>
      <c r="J74" s="141"/>
      <c r="K74" s="189">
        <v>837.76</v>
      </c>
      <c r="L74" s="190">
        <f t="shared" si="10"/>
        <v>385</v>
      </c>
      <c r="M74" s="141"/>
      <c r="N74" s="189">
        <v>257.74</v>
      </c>
      <c r="O74" s="190">
        <f t="shared" si="11"/>
        <v>118.44669117647059</v>
      </c>
      <c r="P74" s="141"/>
      <c r="Q74" s="189">
        <v>580.02</v>
      </c>
      <c r="R74" s="190">
        <f t="shared" si="12"/>
        <v>266.55330882352939</v>
      </c>
      <c r="S74" s="141"/>
      <c r="T74" s="137">
        <v>4.6364553425933104E-2</v>
      </c>
      <c r="U74" s="137">
        <v>0</v>
      </c>
      <c r="V74" s="137">
        <v>0</v>
      </c>
      <c r="W74" s="137">
        <v>0.95363544657406685</v>
      </c>
      <c r="X74" s="137">
        <v>0</v>
      </c>
      <c r="Y74" s="137">
        <v>0</v>
      </c>
      <c r="Z74" s="170">
        <f t="shared" si="13"/>
        <v>0.30765374331550804</v>
      </c>
      <c r="AA74" s="137">
        <v>0</v>
      </c>
      <c r="AB74" s="137">
        <v>1.3654701562015103E-2</v>
      </c>
      <c r="AC74" s="137">
        <v>0.98634529843798502</v>
      </c>
      <c r="AD74" s="191">
        <f t="shared" si="14"/>
        <v>0.69234625668449201</v>
      </c>
    </row>
    <row r="75" spans="1:30" s="20" customFormat="1" ht="20.100000000000001" customHeight="1" x14ac:dyDescent="0.3">
      <c r="A75" s="19"/>
      <c r="B75" s="135">
        <v>786</v>
      </c>
      <c r="C75" s="51">
        <v>7</v>
      </c>
      <c r="D75" s="136" t="s">
        <v>147</v>
      </c>
      <c r="E75" s="188">
        <v>18935</v>
      </c>
      <c r="F75" s="188">
        <v>1332</v>
      </c>
      <c r="G75" s="188">
        <v>2088</v>
      </c>
      <c r="H75" s="188">
        <v>45608</v>
      </c>
      <c r="I75" s="188">
        <v>46478</v>
      </c>
      <c r="J75" s="141"/>
      <c r="K75" s="189">
        <v>19190.09</v>
      </c>
      <c r="L75" s="190">
        <f t="shared" si="10"/>
        <v>412.88545118120402</v>
      </c>
      <c r="M75" s="141"/>
      <c r="N75" s="189">
        <v>5845.35</v>
      </c>
      <c r="O75" s="190">
        <f t="shared" si="11"/>
        <v>125.76595378458626</v>
      </c>
      <c r="P75" s="141"/>
      <c r="Q75" s="189">
        <v>13344.74</v>
      </c>
      <c r="R75" s="190">
        <f t="shared" si="12"/>
        <v>287.11949739661776</v>
      </c>
      <c r="S75" s="141"/>
      <c r="T75" s="137">
        <v>4.2991437638464761E-2</v>
      </c>
      <c r="U75" s="137">
        <v>0</v>
      </c>
      <c r="V75" s="137">
        <v>0.1354649422190288</v>
      </c>
      <c r="W75" s="137">
        <v>0.68629423387821087</v>
      </c>
      <c r="X75" s="137">
        <v>0.12496942013737415</v>
      </c>
      <c r="Y75" s="137">
        <v>1.0279966126921398E-2</v>
      </c>
      <c r="Z75" s="170">
        <f t="shared" si="13"/>
        <v>0.30460253182762564</v>
      </c>
      <c r="AA75" s="137">
        <v>0</v>
      </c>
      <c r="AB75" s="137">
        <v>1.6935511669766514E-4</v>
      </c>
      <c r="AC75" s="137">
        <v>0.99983064488330231</v>
      </c>
      <c r="AD75" s="191">
        <f t="shared" si="14"/>
        <v>0.69539746817237436</v>
      </c>
    </row>
    <row r="76" spans="1:30" s="20" customFormat="1" ht="20.100000000000001" customHeight="1" x14ac:dyDescent="0.3">
      <c r="A76" s="19"/>
      <c r="B76" s="135">
        <v>214</v>
      </c>
      <c r="C76" s="51">
        <v>5</v>
      </c>
      <c r="D76" s="136" t="s">
        <v>37</v>
      </c>
      <c r="E76" s="188">
        <v>16793</v>
      </c>
      <c r="F76" s="188">
        <v>3712</v>
      </c>
      <c r="G76" s="188">
        <v>0</v>
      </c>
      <c r="H76" s="188">
        <v>46589</v>
      </c>
      <c r="I76" s="188">
        <v>46589</v>
      </c>
      <c r="J76" s="141"/>
      <c r="K76" s="189">
        <v>20387.32</v>
      </c>
      <c r="L76" s="190">
        <f t="shared" si="10"/>
        <v>437.59943334263454</v>
      </c>
      <c r="M76" s="141"/>
      <c r="N76" s="189">
        <v>6111.28</v>
      </c>
      <c r="O76" s="190">
        <f t="shared" si="11"/>
        <v>131.17431153276524</v>
      </c>
      <c r="P76" s="141"/>
      <c r="Q76" s="189">
        <v>14276.04</v>
      </c>
      <c r="R76" s="190">
        <f t="shared" si="12"/>
        <v>306.42512180986927</v>
      </c>
      <c r="S76" s="141">
        <v>1</v>
      </c>
      <c r="T76" s="137">
        <v>4.2005930017934047E-2</v>
      </c>
      <c r="U76" s="137">
        <v>0</v>
      </c>
      <c r="V76" s="137">
        <v>0.13736074930292838</v>
      </c>
      <c r="W76" s="137">
        <v>0.57877891374638379</v>
      </c>
      <c r="X76" s="137">
        <v>0.23243739445746228</v>
      </c>
      <c r="Y76" s="137">
        <v>9.4170124752915915E-3</v>
      </c>
      <c r="Z76" s="170">
        <f t="shared" si="13"/>
        <v>0.29975886972883142</v>
      </c>
      <c r="AA76" s="137">
        <v>0</v>
      </c>
      <c r="AB76" s="137">
        <v>0</v>
      </c>
      <c r="AC76" s="137">
        <v>1</v>
      </c>
      <c r="AD76" s="191">
        <f t="shared" si="14"/>
        <v>0.70024113027116863</v>
      </c>
    </row>
    <row r="77" spans="1:30" s="20" customFormat="1" ht="20.100000000000001" customHeight="1" x14ac:dyDescent="0.3">
      <c r="A77" s="19"/>
      <c r="B77" s="135">
        <v>709</v>
      </c>
      <c r="C77" s="51">
        <v>8</v>
      </c>
      <c r="D77" s="136" t="s">
        <v>127</v>
      </c>
      <c r="E77" s="188">
        <v>730</v>
      </c>
      <c r="F77" s="188">
        <v>0</v>
      </c>
      <c r="G77" s="188">
        <v>0</v>
      </c>
      <c r="H77" s="188">
        <v>1013</v>
      </c>
      <c r="I77" s="188">
        <v>1013</v>
      </c>
      <c r="J77" s="141"/>
      <c r="K77" s="189">
        <v>395.79</v>
      </c>
      <c r="L77" s="190">
        <f t="shared" si="10"/>
        <v>390.71076011846003</v>
      </c>
      <c r="M77" s="141"/>
      <c r="N77" s="189">
        <v>113</v>
      </c>
      <c r="O77" s="190">
        <f t="shared" si="11"/>
        <v>111.54985192497531</v>
      </c>
      <c r="P77" s="141"/>
      <c r="Q77" s="189">
        <v>282.79000000000002</v>
      </c>
      <c r="R77" s="190">
        <f t="shared" si="12"/>
        <v>279.16090819348472</v>
      </c>
      <c r="S77" s="141">
        <v>2</v>
      </c>
      <c r="T77" s="137">
        <v>4.9380530973451325E-2</v>
      </c>
      <c r="U77" s="137">
        <v>0</v>
      </c>
      <c r="V77" s="137">
        <v>0</v>
      </c>
      <c r="W77" s="137">
        <v>0.64973451327433629</v>
      </c>
      <c r="X77" s="137">
        <v>0.30088495575221241</v>
      </c>
      <c r="Y77" s="137">
        <v>0</v>
      </c>
      <c r="Z77" s="170">
        <f t="shared" si="13"/>
        <v>0.28550493948811234</v>
      </c>
      <c r="AA77" s="137">
        <v>0</v>
      </c>
      <c r="AB77" s="137">
        <v>7.0723858693730324E-3</v>
      </c>
      <c r="AC77" s="137">
        <v>0.99292761413062691</v>
      </c>
      <c r="AD77" s="191">
        <f t="shared" si="14"/>
        <v>0.7144950605118876</v>
      </c>
    </row>
    <row r="78" spans="1:30" s="20" customFormat="1" ht="20.100000000000001" customHeight="1" x14ac:dyDescent="0.3">
      <c r="A78" s="19"/>
      <c r="B78" s="135">
        <v>190</v>
      </c>
      <c r="C78" s="51">
        <v>4</v>
      </c>
      <c r="D78" s="136" t="s">
        <v>32</v>
      </c>
      <c r="E78" s="188">
        <v>34087</v>
      </c>
      <c r="F78" s="188">
        <v>164</v>
      </c>
      <c r="G78" s="188">
        <v>5879</v>
      </c>
      <c r="H78" s="188">
        <v>62227</v>
      </c>
      <c r="I78" s="188">
        <v>64677</v>
      </c>
      <c r="J78" s="141"/>
      <c r="K78" s="189">
        <v>23943.56</v>
      </c>
      <c r="L78" s="190">
        <f t="shared" si="10"/>
        <v>370.20208111075033</v>
      </c>
      <c r="M78" s="141"/>
      <c r="N78" s="189">
        <v>6631.81</v>
      </c>
      <c r="O78" s="190">
        <f t="shared" si="11"/>
        <v>102.53737804783772</v>
      </c>
      <c r="P78" s="141"/>
      <c r="Q78" s="189">
        <v>17311.75</v>
      </c>
      <c r="R78" s="190">
        <f t="shared" si="12"/>
        <v>267.66470306291262</v>
      </c>
      <c r="S78" s="141">
        <v>1</v>
      </c>
      <c r="T78" s="137">
        <v>5.170081772547766E-2</v>
      </c>
      <c r="U78" s="137">
        <v>0</v>
      </c>
      <c r="V78" s="137">
        <v>2.7163021859793929E-2</v>
      </c>
      <c r="W78" s="137">
        <v>0.74785315019579868</v>
      </c>
      <c r="X78" s="137">
        <v>0.15292808448975467</v>
      </c>
      <c r="Y78" s="137">
        <v>2.0354925729174991E-2</v>
      </c>
      <c r="Z78" s="170">
        <f t="shared" si="13"/>
        <v>0.27697677371284807</v>
      </c>
      <c r="AA78" s="137">
        <v>0</v>
      </c>
      <c r="AB78" s="137">
        <v>0</v>
      </c>
      <c r="AC78" s="137">
        <v>1</v>
      </c>
      <c r="AD78" s="191">
        <f t="shared" si="14"/>
        <v>0.72302322628715188</v>
      </c>
    </row>
    <row r="79" spans="1:30" s="20" customFormat="1" ht="20.100000000000001" customHeight="1" x14ac:dyDescent="0.3">
      <c r="A79" s="19"/>
      <c r="B79" s="135">
        <v>123</v>
      </c>
      <c r="C79" s="51">
        <v>3</v>
      </c>
      <c r="D79" s="136" t="s">
        <v>88</v>
      </c>
      <c r="E79" s="188">
        <v>37290</v>
      </c>
      <c r="F79" s="188">
        <v>9895</v>
      </c>
      <c r="G79" s="188">
        <v>0</v>
      </c>
      <c r="H79" s="188">
        <v>107909</v>
      </c>
      <c r="I79" s="188">
        <v>107909</v>
      </c>
      <c r="J79" s="141"/>
      <c r="K79" s="189">
        <v>50000.55</v>
      </c>
      <c r="L79" s="190">
        <f t="shared" si="10"/>
        <v>463.35847797681379</v>
      </c>
      <c r="M79" s="141"/>
      <c r="N79" s="189">
        <v>13745.31</v>
      </c>
      <c r="O79" s="190">
        <f t="shared" si="11"/>
        <v>127.3787172524998</v>
      </c>
      <c r="P79" s="141"/>
      <c r="Q79" s="189">
        <v>36255.24</v>
      </c>
      <c r="R79" s="190">
        <f t="shared" si="12"/>
        <v>335.97976072431402</v>
      </c>
      <c r="S79" s="141">
        <v>1</v>
      </c>
      <c r="T79" s="137">
        <v>4.3256936365931364E-2</v>
      </c>
      <c r="U79" s="137">
        <v>1.0889532502358988E-2</v>
      </c>
      <c r="V79" s="137">
        <v>0.15691170297359611</v>
      </c>
      <c r="W79" s="137">
        <v>0.59869802863667687</v>
      </c>
      <c r="X79" s="137">
        <v>0.16805295769975359</v>
      </c>
      <c r="Y79" s="137">
        <v>2.2190841821683176E-2</v>
      </c>
      <c r="Z79" s="170">
        <f t="shared" si="13"/>
        <v>0.27490317606506326</v>
      </c>
      <c r="AA79" s="137">
        <v>0</v>
      </c>
      <c r="AB79" s="137">
        <v>7.8885148739878705E-5</v>
      </c>
      <c r="AC79" s="137">
        <v>0.99992111485126012</v>
      </c>
      <c r="AD79" s="191">
        <f t="shared" si="14"/>
        <v>0.72509682393493669</v>
      </c>
    </row>
    <row r="80" spans="1:30" s="20" customFormat="1" ht="20.100000000000001" customHeight="1" x14ac:dyDescent="0.3">
      <c r="A80" s="19"/>
      <c r="B80" s="135">
        <v>277</v>
      </c>
      <c r="C80" s="51">
        <v>9</v>
      </c>
      <c r="D80" s="136" t="s">
        <v>138</v>
      </c>
      <c r="E80" s="188">
        <v>1373</v>
      </c>
      <c r="F80" s="188">
        <v>0</v>
      </c>
      <c r="G80" s="188">
        <v>507</v>
      </c>
      <c r="H80" s="188">
        <v>1601</v>
      </c>
      <c r="I80" s="188">
        <v>1812</v>
      </c>
      <c r="J80" s="141"/>
      <c r="K80" s="189">
        <v>680.19</v>
      </c>
      <c r="L80" s="190">
        <f t="shared" si="10"/>
        <v>375.38079470198676</v>
      </c>
      <c r="M80" s="141"/>
      <c r="N80" s="189">
        <v>183.67</v>
      </c>
      <c r="O80" s="190">
        <f t="shared" si="11"/>
        <v>101.36313465783664</v>
      </c>
      <c r="P80" s="141"/>
      <c r="Q80" s="189">
        <v>496.52</v>
      </c>
      <c r="R80" s="190">
        <f t="shared" si="12"/>
        <v>274.01766004415009</v>
      </c>
      <c r="S80" s="141">
        <v>3</v>
      </c>
      <c r="T80" s="137">
        <v>4.8020907061577835E-2</v>
      </c>
      <c r="U80" s="137">
        <v>0</v>
      </c>
      <c r="V80" s="137">
        <v>0.13611368214732947</v>
      </c>
      <c r="W80" s="137">
        <v>0.81586541079109276</v>
      </c>
      <c r="X80" s="137">
        <v>0</v>
      </c>
      <c r="Y80" s="137">
        <v>0</v>
      </c>
      <c r="Z80" s="170">
        <f t="shared" si="13"/>
        <v>0.27002749231832279</v>
      </c>
      <c r="AA80" s="137">
        <v>0</v>
      </c>
      <c r="AB80" s="137">
        <v>0</v>
      </c>
      <c r="AC80" s="137">
        <v>1</v>
      </c>
      <c r="AD80" s="191">
        <f t="shared" si="14"/>
        <v>0.7299725076816771</v>
      </c>
    </row>
    <row r="81" spans="1:30" s="20" customFormat="1" ht="20.100000000000001" customHeight="1" x14ac:dyDescent="0.3">
      <c r="A81" s="19"/>
      <c r="B81" s="135">
        <v>629</v>
      </c>
      <c r="C81" s="51">
        <v>9</v>
      </c>
      <c r="D81" s="136" t="s">
        <v>143</v>
      </c>
      <c r="E81" s="188">
        <v>4125</v>
      </c>
      <c r="F81" s="188">
        <v>12</v>
      </c>
      <c r="G81" s="188">
        <v>1918</v>
      </c>
      <c r="H81" s="188">
        <v>3699</v>
      </c>
      <c r="I81" s="188">
        <v>4498</v>
      </c>
      <c r="J81" s="141"/>
      <c r="K81" s="189">
        <v>1607.51</v>
      </c>
      <c r="L81" s="190">
        <f t="shared" si="10"/>
        <v>357.38328145842598</v>
      </c>
      <c r="M81" s="141"/>
      <c r="N81" s="189">
        <v>428.26</v>
      </c>
      <c r="O81" s="190">
        <f t="shared" si="11"/>
        <v>95.211204979991109</v>
      </c>
      <c r="P81" s="141"/>
      <c r="Q81" s="189">
        <v>1179.25</v>
      </c>
      <c r="R81" s="190">
        <f t="shared" si="12"/>
        <v>262.17207647843486</v>
      </c>
      <c r="S81" s="141">
        <v>2</v>
      </c>
      <c r="T81" s="137">
        <v>4.7587913884089103E-2</v>
      </c>
      <c r="U81" s="137">
        <v>0</v>
      </c>
      <c r="V81" s="137">
        <v>4.5276234063419421E-2</v>
      </c>
      <c r="W81" s="137">
        <v>0.84612151496754318</v>
      </c>
      <c r="X81" s="137">
        <v>3.7897538878251529E-2</v>
      </c>
      <c r="Y81" s="137">
        <v>2.3116798206696869E-2</v>
      </c>
      <c r="Z81" s="170">
        <f t="shared" si="13"/>
        <v>0.26641202854103552</v>
      </c>
      <c r="AA81" s="137">
        <v>0</v>
      </c>
      <c r="AB81" s="137">
        <v>6.0038159847360609E-3</v>
      </c>
      <c r="AC81" s="137">
        <v>0.99399618401526402</v>
      </c>
      <c r="AD81" s="191">
        <f t="shared" si="14"/>
        <v>0.73358797145896448</v>
      </c>
    </row>
    <row r="82" spans="1:30" s="20" customFormat="1" ht="20.100000000000001" customHeight="1" x14ac:dyDescent="0.3">
      <c r="A82" s="19"/>
      <c r="B82" s="135">
        <v>236</v>
      </c>
      <c r="C82" s="51">
        <v>7</v>
      </c>
      <c r="D82" s="136" t="s">
        <v>136</v>
      </c>
      <c r="E82" s="188">
        <v>7070</v>
      </c>
      <c r="F82" s="188">
        <v>11</v>
      </c>
      <c r="G82" s="188">
        <v>97</v>
      </c>
      <c r="H82" s="188">
        <v>16451</v>
      </c>
      <c r="I82" s="188">
        <v>16491</v>
      </c>
      <c r="J82" s="141"/>
      <c r="K82" s="189">
        <v>6545.91</v>
      </c>
      <c r="L82" s="190">
        <f t="shared" si="10"/>
        <v>396.93832999818085</v>
      </c>
      <c r="M82" s="141"/>
      <c r="N82" s="189">
        <v>1734.08</v>
      </c>
      <c r="O82" s="190">
        <f t="shared" si="11"/>
        <v>105.15311381965921</v>
      </c>
      <c r="P82" s="141"/>
      <c r="Q82" s="189">
        <v>4811.83</v>
      </c>
      <c r="R82" s="190">
        <f t="shared" si="12"/>
        <v>291.78521617852164</v>
      </c>
      <c r="S82" s="141"/>
      <c r="T82" s="137">
        <v>5.2275558221074006E-2</v>
      </c>
      <c r="U82" s="137">
        <v>0</v>
      </c>
      <c r="V82" s="137">
        <v>2.2542212585347852E-2</v>
      </c>
      <c r="W82" s="137">
        <v>0.80115104262779113</v>
      </c>
      <c r="X82" s="137">
        <v>0.11484475918066064</v>
      </c>
      <c r="Y82" s="137">
        <v>9.1864273851264069E-3</v>
      </c>
      <c r="Z82" s="170">
        <f t="shared" si="13"/>
        <v>0.26491045553635784</v>
      </c>
      <c r="AA82" s="137">
        <v>0</v>
      </c>
      <c r="AB82" s="137">
        <v>0</v>
      </c>
      <c r="AC82" s="137">
        <v>1</v>
      </c>
      <c r="AD82" s="191">
        <f t="shared" si="14"/>
        <v>0.73508954446364216</v>
      </c>
    </row>
    <row r="83" spans="1:30" s="20" customFormat="1" ht="20.100000000000001" customHeight="1" x14ac:dyDescent="0.3">
      <c r="A83" s="19"/>
      <c r="B83" s="135">
        <v>413</v>
      </c>
      <c r="C83" s="51">
        <v>8</v>
      </c>
      <c r="D83" s="136" t="s">
        <v>59</v>
      </c>
      <c r="E83" s="188">
        <v>1632</v>
      </c>
      <c r="F83" s="188">
        <v>0</v>
      </c>
      <c r="G83" s="188">
        <v>1085</v>
      </c>
      <c r="H83" s="188">
        <v>1122</v>
      </c>
      <c r="I83" s="188">
        <v>1574</v>
      </c>
      <c r="J83" s="141"/>
      <c r="K83" s="189">
        <v>739.06156600413601</v>
      </c>
      <c r="L83" s="190">
        <f t="shared" si="10"/>
        <v>469.54356162905719</v>
      </c>
      <c r="M83" s="141"/>
      <c r="N83" s="189">
        <v>195.13125280330877</v>
      </c>
      <c r="O83" s="190">
        <f t="shared" si="11"/>
        <v>123.97157103132704</v>
      </c>
      <c r="P83" s="141">
        <v>6</v>
      </c>
      <c r="Q83" s="189">
        <v>543.93031320082719</v>
      </c>
      <c r="R83" s="190">
        <f t="shared" si="12"/>
        <v>345.57199059773012</v>
      </c>
      <c r="S83" s="141"/>
      <c r="T83" s="137">
        <v>3.1670990224356349E-2</v>
      </c>
      <c r="U83" s="137">
        <v>0</v>
      </c>
      <c r="V83" s="137">
        <v>0</v>
      </c>
      <c r="W83" s="137">
        <v>0.73745876550262535</v>
      </c>
      <c r="X83" s="137">
        <v>0.23087024427301839</v>
      </c>
      <c r="Y83" s="137">
        <v>0</v>
      </c>
      <c r="Z83" s="170">
        <f t="shared" si="13"/>
        <v>0.26402570743641773</v>
      </c>
      <c r="AA83" s="137">
        <v>0</v>
      </c>
      <c r="AB83" s="137">
        <v>0</v>
      </c>
      <c r="AC83" s="137">
        <v>1</v>
      </c>
      <c r="AD83" s="191">
        <f t="shared" si="14"/>
        <v>0.73597429256358216</v>
      </c>
    </row>
    <row r="84" spans="1:30" s="20" customFormat="1" ht="20.100000000000001" customHeight="1" x14ac:dyDescent="0.3">
      <c r="A84" s="19"/>
      <c r="B84" s="135">
        <v>550</v>
      </c>
      <c r="C84" s="51">
        <v>7</v>
      </c>
      <c r="D84" s="136" t="s">
        <v>140</v>
      </c>
      <c r="E84" s="188">
        <v>3684</v>
      </c>
      <c r="F84" s="188">
        <v>0</v>
      </c>
      <c r="G84" s="188">
        <v>1864</v>
      </c>
      <c r="H84" s="188">
        <v>4078</v>
      </c>
      <c r="I84" s="188">
        <v>4855</v>
      </c>
      <c r="J84" s="141"/>
      <c r="K84" s="189">
        <v>1675.85</v>
      </c>
      <c r="L84" s="190">
        <f t="shared" si="10"/>
        <v>345.18022657054581</v>
      </c>
      <c r="M84" s="141"/>
      <c r="N84" s="189">
        <v>442.38</v>
      </c>
      <c r="O84" s="190">
        <f t="shared" si="11"/>
        <v>91.118434603501541</v>
      </c>
      <c r="P84" s="141"/>
      <c r="Q84" s="189">
        <v>1233.4699999999998</v>
      </c>
      <c r="R84" s="190">
        <f t="shared" si="12"/>
        <v>254.06179196704423</v>
      </c>
      <c r="S84" s="141">
        <v>2</v>
      </c>
      <c r="T84" s="137">
        <v>5.0793435507934352E-2</v>
      </c>
      <c r="U84" s="137">
        <v>0</v>
      </c>
      <c r="V84" s="137">
        <v>0</v>
      </c>
      <c r="W84" s="137">
        <v>0.8991138839911389</v>
      </c>
      <c r="X84" s="137">
        <v>0</v>
      </c>
      <c r="Y84" s="137">
        <v>5.0092680500926808E-2</v>
      </c>
      <c r="Z84" s="170">
        <f t="shared" si="13"/>
        <v>0.263973505982039</v>
      </c>
      <c r="AA84" s="137">
        <v>0</v>
      </c>
      <c r="AB84" s="137">
        <v>6.3641596471742329E-3</v>
      </c>
      <c r="AC84" s="137">
        <v>0.99363584035282582</v>
      </c>
      <c r="AD84" s="191">
        <f t="shared" si="14"/>
        <v>0.73602649401796094</v>
      </c>
    </row>
    <row r="85" spans="1:30" s="20" customFormat="1" ht="20.100000000000001" customHeight="1" x14ac:dyDescent="0.3">
      <c r="A85" s="19"/>
      <c r="B85" s="135">
        <v>736</v>
      </c>
      <c r="C85" s="51">
        <v>7</v>
      </c>
      <c r="D85" s="136" t="s">
        <v>57</v>
      </c>
      <c r="E85" s="188">
        <v>1387</v>
      </c>
      <c r="F85" s="188">
        <v>23</v>
      </c>
      <c r="G85" s="188">
        <v>0</v>
      </c>
      <c r="H85" s="188">
        <v>2961</v>
      </c>
      <c r="I85" s="188">
        <v>2961</v>
      </c>
      <c r="J85" s="141"/>
      <c r="K85" s="189">
        <v>1131.54</v>
      </c>
      <c r="L85" s="190">
        <f t="shared" si="10"/>
        <v>382.14792299898681</v>
      </c>
      <c r="M85" s="141"/>
      <c r="N85" s="189">
        <v>292.77</v>
      </c>
      <c r="O85" s="190">
        <f t="shared" si="11"/>
        <v>98.875379939209722</v>
      </c>
      <c r="P85" s="141"/>
      <c r="Q85" s="189">
        <v>838.77</v>
      </c>
      <c r="R85" s="190">
        <f t="shared" si="12"/>
        <v>283.27254305977709</v>
      </c>
      <c r="S85" s="141">
        <v>2</v>
      </c>
      <c r="T85" s="137">
        <v>5.5743416333640744E-2</v>
      </c>
      <c r="U85" s="137">
        <v>0</v>
      </c>
      <c r="V85" s="137">
        <v>6.6946750008539131E-3</v>
      </c>
      <c r="W85" s="137">
        <v>0.76927280800628484</v>
      </c>
      <c r="X85" s="137">
        <v>0.12665232093452197</v>
      </c>
      <c r="Y85" s="137">
        <v>4.1636779724698571E-2</v>
      </c>
      <c r="Z85" s="170">
        <f t="shared" si="13"/>
        <v>0.25873588207222015</v>
      </c>
      <c r="AA85" s="137">
        <v>0</v>
      </c>
      <c r="AB85" s="137">
        <v>0</v>
      </c>
      <c r="AC85" s="137">
        <v>1</v>
      </c>
      <c r="AD85" s="191">
        <f t="shared" si="14"/>
        <v>0.7412641179277798</v>
      </c>
    </row>
    <row r="86" spans="1:30" s="20" customFormat="1" ht="20.100000000000001" customHeight="1" x14ac:dyDescent="0.3">
      <c r="A86" s="19"/>
      <c r="B86" s="135">
        <v>552</v>
      </c>
      <c r="C86" s="51">
        <v>9</v>
      </c>
      <c r="D86" s="136" t="s">
        <v>54</v>
      </c>
      <c r="E86" s="188">
        <v>1661</v>
      </c>
      <c r="F86" s="188">
        <v>28</v>
      </c>
      <c r="G86" s="188">
        <v>626</v>
      </c>
      <c r="H86" s="188">
        <v>2420</v>
      </c>
      <c r="I86" s="188">
        <v>2681</v>
      </c>
      <c r="J86" s="141"/>
      <c r="K86" s="189">
        <v>946.12</v>
      </c>
      <c r="L86" s="190">
        <f t="shared" si="10"/>
        <v>352.89817232375981</v>
      </c>
      <c r="M86" s="141"/>
      <c r="N86" s="189">
        <v>239.62</v>
      </c>
      <c r="O86" s="190">
        <f t="shared" si="11"/>
        <v>89.377098097724726</v>
      </c>
      <c r="P86" s="141"/>
      <c r="Q86" s="189">
        <v>706.5</v>
      </c>
      <c r="R86" s="190">
        <f t="shared" si="12"/>
        <v>263.52107422603507</v>
      </c>
      <c r="S86" s="141">
        <v>2</v>
      </c>
      <c r="T86" s="137">
        <v>5.5629747099574328E-2</v>
      </c>
      <c r="U86" s="137">
        <v>2.0866371755279191E-3</v>
      </c>
      <c r="V86" s="137">
        <v>5.5087221433937066E-2</v>
      </c>
      <c r="W86" s="137">
        <v>0.77213922043235128</v>
      </c>
      <c r="X86" s="137">
        <v>9.1227777314080619E-2</v>
      </c>
      <c r="Y86" s="137">
        <v>2.3829396544528838E-2</v>
      </c>
      <c r="Z86" s="170">
        <f t="shared" si="13"/>
        <v>0.25326597049000127</v>
      </c>
      <c r="AA86" s="137">
        <v>0</v>
      </c>
      <c r="AB86" s="137">
        <v>5.8032554847841473E-4</v>
      </c>
      <c r="AC86" s="137">
        <v>0.99941967445152158</v>
      </c>
      <c r="AD86" s="191">
        <f t="shared" si="14"/>
        <v>0.74673402950999868</v>
      </c>
    </row>
    <row r="87" spans="1:30" s="20" customFormat="1" ht="20.100000000000001" customHeight="1" x14ac:dyDescent="0.3">
      <c r="A87" s="19"/>
      <c r="B87" s="135">
        <v>797</v>
      </c>
      <c r="C87" s="51">
        <v>8</v>
      </c>
      <c r="D87" s="136" t="s">
        <v>128</v>
      </c>
      <c r="E87" s="188">
        <v>445</v>
      </c>
      <c r="F87" s="188">
        <v>0</v>
      </c>
      <c r="G87" s="188">
        <v>221</v>
      </c>
      <c r="H87" s="188">
        <v>478</v>
      </c>
      <c r="I87" s="188">
        <v>570</v>
      </c>
      <c r="J87" s="141"/>
      <c r="K87" s="189">
        <v>204.76864842589421</v>
      </c>
      <c r="L87" s="190">
        <f t="shared" si="10"/>
        <v>359.24324285244597</v>
      </c>
      <c r="M87" s="141"/>
      <c r="N87" s="189">
        <v>51.702918740715376</v>
      </c>
      <c r="O87" s="190">
        <f t="shared" si="11"/>
        <v>90.706874983711174</v>
      </c>
      <c r="P87" s="141">
        <v>6</v>
      </c>
      <c r="Q87" s="189">
        <v>153.06572968517884</v>
      </c>
      <c r="R87" s="190">
        <f t="shared" si="12"/>
        <v>268.53636786873483</v>
      </c>
      <c r="S87" s="141">
        <v>3</v>
      </c>
      <c r="T87" s="137">
        <v>5.0867534445959803E-2</v>
      </c>
      <c r="U87" s="137">
        <v>0</v>
      </c>
      <c r="V87" s="137">
        <v>0</v>
      </c>
      <c r="W87" s="137">
        <v>0.94913246555404029</v>
      </c>
      <c r="X87" s="137">
        <v>0</v>
      </c>
      <c r="Y87" s="137">
        <v>0</v>
      </c>
      <c r="Z87" s="170">
        <f t="shared" si="13"/>
        <v>0.25249431071684131</v>
      </c>
      <c r="AA87" s="137">
        <v>0</v>
      </c>
      <c r="AB87" s="137">
        <v>2.9399134667540995E-3</v>
      </c>
      <c r="AC87" s="137">
        <v>0.99706008653324596</v>
      </c>
      <c r="AD87" s="191">
        <f t="shared" si="14"/>
        <v>0.74750568928315864</v>
      </c>
    </row>
    <row r="88" spans="1:30" s="20" customFormat="1" ht="20.100000000000001" customHeight="1" x14ac:dyDescent="0.3">
      <c r="A88" s="19"/>
      <c r="B88" s="135">
        <v>801</v>
      </c>
      <c r="C88" s="51">
        <v>8</v>
      </c>
      <c r="D88" s="136" t="s">
        <v>148</v>
      </c>
      <c r="E88" s="188">
        <v>1253</v>
      </c>
      <c r="F88" s="188">
        <v>0</v>
      </c>
      <c r="G88" s="188">
        <v>507</v>
      </c>
      <c r="H88" s="188">
        <v>1664</v>
      </c>
      <c r="I88" s="188">
        <v>1875</v>
      </c>
      <c r="J88" s="141"/>
      <c r="K88" s="189">
        <v>657.32</v>
      </c>
      <c r="L88" s="190">
        <f t="shared" si="10"/>
        <v>350.57066666666668</v>
      </c>
      <c r="M88" s="141"/>
      <c r="N88" s="189">
        <v>164.35</v>
      </c>
      <c r="O88" s="190">
        <f t="shared" si="11"/>
        <v>87.653333333333336</v>
      </c>
      <c r="P88" s="141"/>
      <c r="Q88" s="189">
        <v>492.97</v>
      </c>
      <c r="R88" s="190">
        <f t="shared" si="12"/>
        <v>262.91733333333332</v>
      </c>
      <c r="S88" s="141">
        <v>3</v>
      </c>
      <c r="T88" s="137">
        <v>5.5795558259811383E-2</v>
      </c>
      <c r="U88" s="137">
        <v>0</v>
      </c>
      <c r="V88" s="137">
        <v>0</v>
      </c>
      <c r="W88" s="137">
        <v>0.94420444174018869</v>
      </c>
      <c r="X88" s="137">
        <v>0</v>
      </c>
      <c r="Y88" s="137">
        <v>0</v>
      </c>
      <c r="Z88" s="170">
        <f t="shared" si="13"/>
        <v>0.25003042658066083</v>
      </c>
      <c r="AA88" s="137">
        <v>0</v>
      </c>
      <c r="AB88" s="137">
        <v>0</v>
      </c>
      <c r="AC88" s="137">
        <v>1</v>
      </c>
      <c r="AD88" s="191">
        <f t="shared" si="14"/>
        <v>0.74996957341933912</v>
      </c>
    </row>
    <row r="89" spans="1:30" s="20" customFormat="1" ht="20.100000000000001" customHeight="1" x14ac:dyDescent="0.3">
      <c r="A89" s="19"/>
      <c r="B89" s="135">
        <v>524</v>
      </c>
      <c r="C89" s="51">
        <v>5</v>
      </c>
      <c r="D89" s="136" t="s">
        <v>139</v>
      </c>
      <c r="E89" s="188">
        <v>3765</v>
      </c>
      <c r="F89" s="188">
        <v>563</v>
      </c>
      <c r="G89" s="188">
        <v>127</v>
      </c>
      <c r="H89" s="188">
        <v>8795</v>
      </c>
      <c r="I89" s="188">
        <v>8848</v>
      </c>
      <c r="J89" s="141"/>
      <c r="K89" s="189">
        <v>3973.27</v>
      </c>
      <c r="L89" s="190">
        <f t="shared" si="10"/>
        <v>449.05854430379748</v>
      </c>
      <c r="M89" s="141"/>
      <c r="N89" s="189">
        <v>991.63</v>
      </c>
      <c r="O89" s="190">
        <f t="shared" si="11"/>
        <v>112.07391500904158</v>
      </c>
      <c r="P89" s="141"/>
      <c r="Q89" s="189">
        <v>2981.6400000000003</v>
      </c>
      <c r="R89" s="190">
        <f t="shared" si="12"/>
        <v>336.9846292947559</v>
      </c>
      <c r="S89" s="141" t="s">
        <v>120</v>
      </c>
      <c r="T89" s="137">
        <v>4.8869033813014939E-2</v>
      </c>
      <c r="U89" s="137">
        <v>0</v>
      </c>
      <c r="V89" s="137">
        <v>0.19984268325887677</v>
      </c>
      <c r="W89" s="137">
        <v>0.63889757268335967</v>
      </c>
      <c r="X89" s="137">
        <v>0.11239071024474855</v>
      </c>
      <c r="Y89" s="137">
        <v>0</v>
      </c>
      <c r="Z89" s="170">
        <f t="shared" si="13"/>
        <v>0.24957528685440455</v>
      </c>
      <c r="AA89" s="137">
        <v>0</v>
      </c>
      <c r="AB89" s="137">
        <v>4.2023852644853159E-3</v>
      </c>
      <c r="AC89" s="137">
        <v>0.99579761473551465</v>
      </c>
      <c r="AD89" s="191">
        <f t="shared" si="14"/>
        <v>0.75042471314559556</v>
      </c>
    </row>
    <row r="90" spans="1:30" s="20" customFormat="1" ht="20.100000000000001" customHeight="1" x14ac:dyDescent="0.3">
      <c r="A90" s="19"/>
      <c r="B90" s="135">
        <v>430</v>
      </c>
      <c r="C90" s="51">
        <v>6</v>
      </c>
      <c r="D90" s="136" t="s">
        <v>89</v>
      </c>
      <c r="E90" s="188">
        <v>12085</v>
      </c>
      <c r="F90" s="188">
        <v>5655</v>
      </c>
      <c r="G90" s="188">
        <v>0</v>
      </c>
      <c r="H90" s="188">
        <v>41788</v>
      </c>
      <c r="I90" s="188">
        <v>41788</v>
      </c>
      <c r="J90" s="141"/>
      <c r="K90" s="189">
        <v>17846.36</v>
      </c>
      <c r="L90" s="190">
        <f t="shared" si="10"/>
        <v>427.0690150282378</v>
      </c>
      <c r="M90" s="141"/>
      <c r="N90" s="189">
        <v>4438.3900000000003</v>
      </c>
      <c r="O90" s="190">
        <f t="shared" si="11"/>
        <v>106.21207045084714</v>
      </c>
      <c r="P90" s="141"/>
      <c r="Q90" s="189">
        <v>13407.970000000001</v>
      </c>
      <c r="R90" s="190">
        <f t="shared" si="12"/>
        <v>320.85694457739066</v>
      </c>
      <c r="S90" s="141"/>
      <c r="T90" s="137">
        <v>5.1876919333361866E-2</v>
      </c>
      <c r="U90" s="137">
        <v>0</v>
      </c>
      <c r="V90" s="137">
        <v>0.17404959906632808</v>
      </c>
      <c r="W90" s="137">
        <v>0.77407348160030998</v>
      </c>
      <c r="X90" s="137">
        <v>0</v>
      </c>
      <c r="Y90" s="137">
        <v>0</v>
      </c>
      <c r="Z90" s="170">
        <f t="shared" si="13"/>
        <v>0.24870001501706793</v>
      </c>
      <c r="AA90" s="137">
        <v>0</v>
      </c>
      <c r="AB90" s="137">
        <v>4.7016811642627476E-3</v>
      </c>
      <c r="AC90" s="137">
        <v>0.99529831883573716</v>
      </c>
      <c r="AD90" s="191">
        <f t="shared" si="14"/>
        <v>0.75129998498293216</v>
      </c>
    </row>
    <row r="91" spans="1:30" s="20" customFormat="1" ht="20.100000000000001" customHeight="1" x14ac:dyDescent="0.3">
      <c r="A91" s="19"/>
      <c r="B91" s="135">
        <v>279</v>
      </c>
      <c r="C91" s="51">
        <v>9</v>
      </c>
      <c r="D91" s="136" t="s">
        <v>24</v>
      </c>
      <c r="E91" s="188">
        <v>3107</v>
      </c>
      <c r="F91" s="188">
        <v>24</v>
      </c>
      <c r="G91" s="188">
        <v>0</v>
      </c>
      <c r="H91" s="188">
        <v>6052</v>
      </c>
      <c r="I91" s="188">
        <v>6052</v>
      </c>
      <c r="J91" s="141"/>
      <c r="K91" s="189">
        <v>2149.0700000000002</v>
      </c>
      <c r="L91" s="192">
        <f t="shared" si="10"/>
        <v>355.10079312623924</v>
      </c>
      <c r="M91" s="141"/>
      <c r="N91" s="189">
        <v>524.41999999999996</v>
      </c>
      <c r="O91" s="192">
        <f t="shared" si="11"/>
        <v>86.652346331791136</v>
      </c>
      <c r="P91" s="141"/>
      <c r="Q91" s="189">
        <v>1624.65</v>
      </c>
      <c r="R91" s="192">
        <f t="shared" si="12"/>
        <v>268.4484467944481</v>
      </c>
      <c r="S91" s="141"/>
      <c r="T91" s="137">
        <v>6.359406582510202E-2</v>
      </c>
      <c r="U91" s="137">
        <v>0</v>
      </c>
      <c r="V91" s="137">
        <v>1.2203958659090044E-2</v>
      </c>
      <c r="W91" s="137">
        <v>0.92420197551580807</v>
      </c>
      <c r="X91" s="137">
        <v>0</v>
      </c>
      <c r="Y91" s="137">
        <v>0</v>
      </c>
      <c r="Z91" s="171">
        <f t="shared" si="13"/>
        <v>0.24402183269972588</v>
      </c>
      <c r="AA91" s="137">
        <v>0</v>
      </c>
      <c r="AB91" s="137">
        <v>0</v>
      </c>
      <c r="AC91" s="137">
        <v>1</v>
      </c>
      <c r="AD91" s="191">
        <f t="shared" si="14"/>
        <v>0.75597816730027401</v>
      </c>
    </row>
    <row r="92" spans="1:30" s="20" customFormat="1" ht="20.100000000000001" customHeight="1" x14ac:dyDescent="0.3">
      <c r="A92" s="19"/>
      <c r="B92" s="135">
        <v>301</v>
      </c>
      <c r="C92" s="51">
        <v>7</v>
      </c>
      <c r="D92" s="136" t="s">
        <v>82</v>
      </c>
      <c r="E92" s="188">
        <v>5377</v>
      </c>
      <c r="F92" s="188">
        <v>180</v>
      </c>
      <c r="G92" s="188">
        <v>31</v>
      </c>
      <c r="H92" s="188">
        <v>13110</v>
      </c>
      <c r="I92" s="188">
        <v>13123</v>
      </c>
      <c r="J92" s="141"/>
      <c r="K92" s="189">
        <v>4311.4799999999996</v>
      </c>
      <c r="L92" s="190">
        <f t="shared" si="10"/>
        <v>328.54377809951995</v>
      </c>
      <c r="M92" s="141"/>
      <c r="N92" s="189">
        <v>1049.24</v>
      </c>
      <c r="O92" s="190">
        <f t="shared" si="11"/>
        <v>79.95427874723768</v>
      </c>
      <c r="P92" s="141"/>
      <c r="Q92" s="189">
        <v>3262.24</v>
      </c>
      <c r="R92" s="190">
        <f t="shared" si="12"/>
        <v>248.58949935228225</v>
      </c>
      <c r="S92" s="141">
        <v>2</v>
      </c>
      <c r="T92" s="137">
        <v>6.8849834165681828E-2</v>
      </c>
      <c r="U92" s="137">
        <v>0</v>
      </c>
      <c r="V92" s="137">
        <v>3.6302466547215133E-2</v>
      </c>
      <c r="W92" s="137">
        <v>0.70066905569745719</v>
      </c>
      <c r="X92" s="137">
        <v>0.19417864358964584</v>
      </c>
      <c r="Y92" s="137">
        <v>0</v>
      </c>
      <c r="Z92" s="170">
        <f t="shared" si="13"/>
        <v>0.24335958881868874</v>
      </c>
      <c r="AA92" s="137">
        <v>0</v>
      </c>
      <c r="AB92" s="137">
        <v>5.0425474520574822E-3</v>
      </c>
      <c r="AC92" s="137">
        <v>0.99495745254794254</v>
      </c>
      <c r="AD92" s="191">
        <f t="shared" si="14"/>
        <v>0.75664041118131131</v>
      </c>
    </row>
    <row r="93" spans="1:30" s="20" customFormat="1" ht="20.100000000000001" customHeight="1" x14ac:dyDescent="0.3">
      <c r="A93" s="19"/>
      <c r="B93" s="135">
        <v>416</v>
      </c>
      <c r="C93" s="51">
        <v>9</v>
      </c>
      <c r="D93" s="136" t="s">
        <v>33</v>
      </c>
      <c r="E93" s="188">
        <v>1169</v>
      </c>
      <c r="F93" s="188">
        <v>21</v>
      </c>
      <c r="G93" s="188">
        <v>414</v>
      </c>
      <c r="H93" s="188">
        <v>1378</v>
      </c>
      <c r="I93" s="188">
        <v>1551</v>
      </c>
      <c r="J93" s="141"/>
      <c r="K93" s="189">
        <v>542.62</v>
      </c>
      <c r="L93" s="190">
        <f t="shared" si="10"/>
        <v>349.85170857511281</v>
      </c>
      <c r="M93" s="141"/>
      <c r="N93" s="189">
        <v>130.74</v>
      </c>
      <c r="O93" s="190">
        <f t="shared" si="11"/>
        <v>84.294003868471961</v>
      </c>
      <c r="P93" s="141"/>
      <c r="Q93" s="189">
        <v>411.88</v>
      </c>
      <c r="R93" s="190">
        <f t="shared" si="12"/>
        <v>265.55770470664089</v>
      </c>
      <c r="S93" s="141">
        <v>2</v>
      </c>
      <c r="T93" s="137">
        <v>5.8054153281321699E-2</v>
      </c>
      <c r="U93" s="137">
        <v>0</v>
      </c>
      <c r="V93" s="137">
        <v>7.6487685482637291E-2</v>
      </c>
      <c r="W93" s="137">
        <v>0.86545816123604102</v>
      </c>
      <c r="X93" s="137">
        <v>0</v>
      </c>
      <c r="Y93" s="137">
        <v>0</v>
      </c>
      <c r="Z93" s="170">
        <f t="shared" si="13"/>
        <v>0.24094209575762046</v>
      </c>
      <c r="AA93" s="137">
        <v>0</v>
      </c>
      <c r="AB93" s="137">
        <v>5.5841507235117023E-3</v>
      </c>
      <c r="AC93" s="137">
        <v>0.9944158492764883</v>
      </c>
      <c r="AD93" s="191">
        <f t="shared" si="14"/>
        <v>0.75905790424237951</v>
      </c>
    </row>
    <row r="94" spans="1:30" s="20" customFormat="1" ht="20.100000000000001" customHeight="1" x14ac:dyDescent="0.3">
      <c r="A94" s="19"/>
      <c r="B94" s="135">
        <v>718</v>
      </c>
      <c r="C94" s="51">
        <v>7</v>
      </c>
      <c r="D94" s="136" t="s">
        <v>63</v>
      </c>
      <c r="E94" s="188">
        <v>257</v>
      </c>
      <c r="F94" s="188">
        <v>8</v>
      </c>
      <c r="G94" s="188">
        <v>0</v>
      </c>
      <c r="H94" s="188">
        <v>944</v>
      </c>
      <c r="I94" s="188">
        <v>944</v>
      </c>
      <c r="J94" s="141"/>
      <c r="K94" s="189">
        <v>192.7</v>
      </c>
      <c r="L94" s="190">
        <f t="shared" si="10"/>
        <v>204.13135593220338</v>
      </c>
      <c r="M94" s="141"/>
      <c r="N94" s="189">
        <v>45.63</v>
      </c>
      <c r="O94" s="190">
        <f t="shared" si="11"/>
        <v>48.336864406779661</v>
      </c>
      <c r="P94" s="141"/>
      <c r="Q94" s="189">
        <v>147.07</v>
      </c>
      <c r="R94" s="190">
        <f t="shared" si="12"/>
        <v>155.79449152542372</v>
      </c>
      <c r="S94" s="141"/>
      <c r="T94" s="137">
        <v>0.11396011396011396</v>
      </c>
      <c r="U94" s="137">
        <v>0</v>
      </c>
      <c r="V94" s="137">
        <v>0</v>
      </c>
      <c r="W94" s="137">
        <v>0.88603988603988604</v>
      </c>
      <c r="X94" s="137">
        <v>0</v>
      </c>
      <c r="Y94" s="137">
        <v>0</v>
      </c>
      <c r="Z94" s="170">
        <f t="shared" si="13"/>
        <v>0.23679294239750912</v>
      </c>
      <c r="AA94" s="137">
        <v>0</v>
      </c>
      <c r="AB94" s="137">
        <v>0</v>
      </c>
      <c r="AC94" s="137">
        <v>1</v>
      </c>
      <c r="AD94" s="191">
        <f t="shared" si="14"/>
        <v>0.76320705760249097</v>
      </c>
    </row>
    <row r="95" spans="1:30" s="20" customFormat="1" ht="20.100000000000001" customHeight="1" x14ac:dyDescent="0.3">
      <c r="A95" s="19"/>
      <c r="B95" s="135">
        <v>959</v>
      </c>
      <c r="C95" s="51">
        <v>6</v>
      </c>
      <c r="D95" s="136" t="s">
        <v>150</v>
      </c>
      <c r="E95" s="188">
        <v>2165</v>
      </c>
      <c r="F95" s="188">
        <v>52</v>
      </c>
      <c r="G95" s="188">
        <v>283</v>
      </c>
      <c r="H95" s="188">
        <v>5124</v>
      </c>
      <c r="I95" s="188">
        <v>5242</v>
      </c>
      <c r="J95" s="141"/>
      <c r="K95" s="189">
        <v>1867.39</v>
      </c>
      <c r="L95" s="190">
        <f t="shared" si="10"/>
        <v>356.23616940099197</v>
      </c>
      <c r="M95" s="141"/>
      <c r="N95" s="189">
        <v>438.08</v>
      </c>
      <c r="O95" s="190">
        <f t="shared" si="11"/>
        <v>83.571156047310183</v>
      </c>
      <c r="P95" s="141"/>
      <c r="Q95" s="189">
        <v>1429.31</v>
      </c>
      <c r="R95" s="190">
        <f t="shared" si="12"/>
        <v>272.66501335368179</v>
      </c>
      <c r="S95" s="141">
        <v>2</v>
      </c>
      <c r="T95" s="137">
        <v>6.4440284879474077E-2</v>
      </c>
      <c r="U95" s="137">
        <v>0</v>
      </c>
      <c r="V95" s="137">
        <v>0</v>
      </c>
      <c r="W95" s="137">
        <v>0.93555971512052605</v>
      </c>
      <c r="X95" s="137">
        <v>0</v>
      </c>
      <c r="Y95" s="137">
        <v>0</v>
      </c>
      <c r="Z95" s="170">
        <f t="shared" si="13"/>
        <v>0.23459480879730532</v>
      </c>
      <c r="AA95" s="137">
        <v>0</v>
      </c>
      <c r="AB95" s="137">
        <v>0</v>
      </c>
      <c r="AC95" s="137">
        <v>1</v>
      </c>
      <c r="AD95" s="191">
        <f t="shared" si="14"/>
        <v>0.76540519120269457</v>
      </c>
    </row>
    <row r="96" spans="1:30" s="20" customFormat="1" ht="20.100000000000001" customHeight="1" x14ac:dyDescent="0.3">
      <c r="A96" s="19"/>
      <c r="B96" s="135">
        <v>321</v>
      </c>
      <c r="C96" s="51">
        <v>7</v>
      </c>
      <c r="D96" s="136" t="s">
        <v>66</v>
      </c>
      <c r="E96" s="188">
        <v>4301</v>
      </c>
      <c r="F96" s="188">
        <v>460</v>
      </c>
      <c r="G96" s="188">
        <v>0</v>
      </c>
      <c r="H96" s="188">
        <v>11949</v>
      </c>
      <c r="I96" s="188">
        <v>11949</v>
      </c>
      <c r="J96" s="141"/>
      <c r="K96" s="189">
        <v>2714.94</v>
      </c>
      <c r="L96" s="190">
        <f t="shared" si="10"/>
        <v>227.2106452422797</v>
      </c>
      <c r="M96" s="141"/>
      <c r="N96" s="189">
        <v>627.77</v>
      </c>
      <c r="O96" s="190">
        <f t="shared" si="11"/>
        <v>52.537450832705666</v>
      </c>
      <c r="P96" s="141"/>
      <c r="Q96" s="189">
        <v>2087.17</v>
      </c>
      <c r="R96" s="190">
        <f t="shared" si="12"/>
        <v>174.67319440957402</v>
      </c>
      <c r="S96" s="141">
        <v>2</v>
      </c>
      <c r="T96" s="137">
        <v>0.10487917549420966</v>
      </c>
      <c r="U96" s="137">
        <v>0</v>
      </c>
      <c r="V96" s="137">
        <v>0</v>
      </c>
      <c r="W96" s="137">
        <v>0.89174379151600103</v>
      </c>
      <c r="X96" s="137">
        <v>3.3770329897892543E-3</v>
      </c>
      <c r="Y96" s="137">
        <v>0</v>
      </c>
      <c r="Z96" s="170">
        <f t="shared" si="13"/>
        <v>0.23122794610562294</v>
      </c>
      <c r="AA96" s="137">
        <v>0</v>
      </c>
      <c r="AB96" s="137">
        <v>1.1359879645644581E-2</v>
      </c>
      <c r="AC96" s="137">
        <v>0.98864012035435545</v>
      </c>
      <c r="AD96" s="191">
        <f t="shared" si="14"/>
        <v>0.76877205389437708</v>
      </c>
    </row>
    <row r="97" spans="1:30" s="20" customFormat="1" ht="20.100000000000001" customHeight="1" x14ac:dyDescent="0.3">
      <c r="A97" s="19"/>
      <c r="B97" s="135">
        <v>426</v>
      </c>
      <c r="C97" s="51">
        <v>6</v>
      </c>
      <c r="D97" s="136" t="s">
        <v>124</v>
      </c>
      <c r="E97" s="188">
        <v>4035</v>
      </c>
      <c r="F97" s="188">
        <v>1607</v>
      </c>
      <c r="G97" s="188">
        <v>180</v>
      </c>
      <c r="H97" s="188">
        <v>10498</v>
      </c>
      <c r="I97" s="188">
        <v>10573</v>
      </c>
      <c r="J97" s="141"/>
      <c r="K97" s="189">
        <v>3216.1</v>
      </c>
      <c r="L97" s="190">
        <f t="shared" si="10"/>
        <v>304.1804596614017</v>
      </c>
      <c r="M97" s="141"/>
      <c r="N97" s="189">
        <v>738.49</v>
      </c>
      <c r="O97" s="190">
        <f t="shared" si="11"/>
        <v>69.84677953277216</v>
      </c>
      <c r="P97" s="141"/>
      <c r="Q97" s="189">
        <v>2477.61</v>
      </c>
      <c r="R97" s="190">
        <f t="shared" si="12"/>
        <v>234.33368012862954</v>
      </c>
      <c r="S97" s="141"/>
      <c r="T97" s="137">
        <v>7.8321981340302507E-2</v>
      </c>
      <c r="U97" s="137">
        <v>0</v>
      </c>
      <c r="V97" s="137">
        <v>0.10832915814702974</v>
      </c>
      <c r="W97" s="137">
        <v>0.79571829002423866</v>
      </c>
      <c r="X97" s="137">
        <v>0</v>
      </c>
      <c r="Y97" s="137">
        <v>1.763057048842909E-2</v>
      </c>
      <c r="Z97" s="170">
        <f t="shared" si="13"/>
        <v>0.22962283511084855</v>
      </c>
      <c r="AA97" s="137">
        <v>0</v>
      </c>
      <c r="AB97" s="137">
        <v>0</v>
      </c>
      <c r="AC97" s="137">
        <v>1</v>
      </c>
      <c r="AD97" s="191">
        <f t="shared" si="14"/>
        <v>0.77037716488915153</v>
      </c>
    </row>
    <row r="98" spans="1:30" s="20" customFormat="1" ht="20.100000000000001" customHeight="1" x14ac:dyDescent="0.3">
      <c r="A98" s="19"/>
      <c r="B98" s="135">
        <v>988</v>
      </c>
      <c r="C98" s="51">
        <v>6</v>
      </c>
      <c r="D98" s="136" t="s">
        <v>153</v>
      </c>
      <c r="E98" s="188">
        <v>833</v>
      </c>
      <c r="F98" s="188">
        <v>0</v>
      </c>
      <c r="G98" s="188">
        <v>0</v>
      </c>
      <c r="H98" s="188">
        <v>2809</v>
      </c>
      <c r="I98" s="188">
        <v>2809</v>
      </c>
      <c r="J98" s="141"/>
      <c r="K98" s="189">
        <v>942.58</v>
      </c>
      <c r="L98" s="190">
        <f t="shared" si="10"/>
        <v>335.55713777144894</v>
      </c>
      <c r="M98" s="141"/>
      <c r="N98" s="189">
        <v>205.76</v>
      </c>
      <c r="O98" s="190">
        <f t="shared" si="11"/>
        <v>73.250266998932005</v>
      </c>
      <c r="P98" s="141"/>
      <c r="Q98" s="189">
        <v>736.82</v>
      </c>
      <c r="R98" s="190">
        <f t="shared" si="12"/>
        <v>262.3068707725169</v>
      </c>
      <c r="S98" s="141">
        <v>3</v>
      </c>
      <c r="T98" s="137">
        <v>7.5233281493001555E-2</v>
      </c>
      <c r="U98" s="137">
        <v>0</v>
      </c>
      <c r="V98" s="137">
        <v>9.7200622083981336E-3</v>
      </c>
      <c r="W98" s="137">
        <v>0.91504665629860038</v>
      </c>
      <c r="X98" s="137">
        <v>0</v>
      </c>
      <c r="Y98" s="137">
        <v>0</v>
      </c>
      <c r="Z98" s="170">
        <f t="shared" si="13"/>
        <v>0.21829446837403721</v>
      </c>
      <c r="AA98" s="137">
        <v>0</v>
      </c>
      <c r="AB98" s="137">
        <v>0</v>
      </c>
      <c r="AC98" s="137">
        <v>1</v>
      </c>
      <c r="AD98" s="191">
        <f t="shared" si="14"/>
        <v>0.78170553162596279</v>
      </c>
    </row>
    <row r="99" spans="1:30" s="138" customFormat="1" ht="20.100000000000001" customHeight="1" x14ac:dyDescent="0.3">
      <c r="A99" s="134"/>
      <c r="B99" s="135">
        <v>696</v>
      </c>
      <c r="C99" s="51">
        <v>5</v>
      </c>
      <c r="D99" s="136" t="s">
        <v>126</v>
      </c>
      <c r="E99" s="188">
        <v>2221</v>
      </c>
      <c r="F99" s="188">
        <v>200</v>
      </c>
      <c r="G99" s="188">
        <v>0</v>
      </c>
      <c r="H99" s="188">
        <v>5742</v>
      </c>
      <c r="I99" s="188">
        <v>5742</v>
      </c>
      <c r="J99" s="141"/>
      <c r="K99" s="189">
        <v>2551.33</v>
      </c>
      <c r="L99" s="190">
        <f t="shared" si="10"/>
        <v>444.32776036224311</v>
      </c>
      <c r="M99" s="141"/>
      <c r="N99" s="189">
        <v>524.47</v>
      </c>
      <c r="O99" s="190">
        <f t="shared" si="11"/>
        <v>91.339254615116687</v>
      </c>
      <c r="P99" s="141"/>
      <c r="Q99" s="189">
        <v>2026.86</v>
      </c>
      <c r="R99" s="190">
        <f t="shared" si="12"/>
        <v>352.98850574712645</v>
      </c>
      <c r="S99" s="141"/>
      <c r="T99" s="137">
        <v>6.0327568783724521E-2</v>
      </c>
      <c r="U99" s="137">
        <v>0</v>
      </c>
      <c r="V99" s="137">
        <v>3.9392148263961708E-2</v>
      </c>
      <c r="W99" s="137">
        <v>0.64005567525311258</v>
      </c>
      <c r="X99" s="137">
        <v>0.26022460769920108</v>
      </c>
      <c r="Y99" s="137">
        <v>0</v>
      </c>
      <c r="Z99" s="170">
        <f t="shared" si="13"/>
        <v>0.20556729235340002</v>
      </c>
      <c r="AA99" s="137">
        <v>0</v>
      </c>
      <c r="AB99" s="137">
        <v>0</v>
      </c>
      <c r="AC99" s="137">
        <v>1</v>
      </c>
      <c r="AD99" s="191">
        <f t="shared" si="14"/>
        <v>0.79443270764660001</v>
      </c>
    </row>
    <row r="100" spans="1:30" s="20" customFormat="1" ht="20.100000000000001" customHeight="1" x14ac:dyDescent="0.3">
      <c r="A100" s="19"/>
      <c r="B100" s="135">
        <v>522</v>
      </c>
      <c r="C100" s="51">
        <v>9</v>
      </c>
      <c r="D100" s="136" t="s">
        <v>23</v>
      </c>
      <c r="E100" s="188">
        <v>1406</v>
      </c>
      <c r="F100" s="188">
        <v>0</v>
      </c>
      <c r="G100" s="188">
        <v>190</v>
      </c>
      <c r="H100" s="188">
        <v>2708</v>
      </c>
      <c r="I100" s="188">
        <v>2787</v>
      </c>
      <c r="J100" s="141"/>
      <c r="K100" s="189">
        <v>920.58</v>
      </c>
      <c r="L100" s="190">
        <f t="shared" si="10"/>
        <v>330.31216361679225</v>
      </c>
      <c r="M100" s="141"/>
      <c r="N100" s="189">
        <v>182.05</v>
      </c>
      <c r="O100" s="190">
        <f t="shared" si="11"/>
        <v>65.321133835665592</v>
      </c>
      <c r="P100" s="141"/>
      <c r="Q100" s="189">
        <v>738.53</v>
      </c>
      <c r="R100" s="190">
        <f t="shared" si="12"/>
        <v>264.99102978112666</v>
      </c>
      <c r="S100" s="141"/>
      <c r="T100" s="137">
        <v>8.1955506728920616E-2</v>
      </c>
      <c r="U100" s="137">
        <v>0</v>
      </c>
      <c r="V100" s="137">
        <v>1.0985992859104642E-3</v>
      </c>
      <c r="W100" s="137">
        <v>0.8891513320516341</v>
      </c>
      <c r="X100" s="137">
        <v>0</v>
      </c>
      <c r="Y100" s="137">
        <v>2.7794561933534738E-2</v>
      </c>
      <c r="Z100" s="170">
        <f t="shared" si="13"/>
        <v>0.19775576267135936</v>
      </c>
      <c r="AA100" s="137">
        <v>0</v>
      </c>
      <c r="AB100" s="137">
        <v>0</v>
      </c>
      <c r="AC100" s="137">
        <v>1</v>
      </c>
      <c r="AD100" s="191">
        <f t="shared" si="14"/>
        <v>0.80224423732864059</v>
      </c>
    </row>
    <row r="101" spans="1:30" s="20" customFormat="1" ht="20.100000000000001" customHeight="1" x14ac:dyDescent="0.3">
      <c r="A101" s="19"/>
      <c r="B101" s="135">
        <v>806</v>
      </c>
      <c r="C101" s="51">
        <v>6</v>
      </c>
      <c r="D101" s="136" t="s">
        <v>149</v>
      </c>
      <c r="E101" s="188">
        <v>264</v>
      </c>
      <c r="F101" s="188">
        <v>28</v>
      </c>
      <c r="G101" s="188">
        <v>38</v>
      </c>
      <c r="H101" s="188">
        <v>424</v>
      </c>
      <c r="I101" s="188">
        <v>440</v>
      </c>
      <c r="J101" s="141"/>
      <c r="K101" s="189">
        <v>146.37</v>
      </c>
      <c r="L101" s="190">
        <f t="shared" si="10"/>
        <v>332.65909090909093</v>
      </c>
      <c r="M101" s="141"/>
      <c r="N101" s="189">
        <v>28.66</v>
      </c>
      <c r="O101" s="190">
        <f t="shared" si="11"/>
        <v>65.13636363636364</v>
      </c>
      <c r="P101" s="141"/>
      <c r="Q101" s="189">
        <v>117.71</v>
      </c>
      <c r="R101" s="190">
        <f t="shared" si="12"/>
        <v>267.52272727272725</v>
      </c>
      <c r="S101" s="141">
        <v>3</v>
      </c>
      <c r="T101" s="137">
        <v>8.1646894626657363E-2</v>
      </c>
      <c r="U101" s="137">
        <v>0</v>
      </c>
      <c r="V101" s="137">
        <v>0</v>
      </c>
      <c r="W101" s="137">
        <v>0.91835310537334269</v>
      </c>
      <c r="X101" s="137">
        <v>0</v>
      </c>
      <c r="Y101" s="137">
        <v>0</v>
      </c>
      <c r="Z101" s="170">
        <f t="shared" si="13"/>
        <v>0.1958051513288242</v>
      </c>
      <c r="AA101" s="137">
        <v>0</v>
      </c>
      <c r="AB101" s="137">
        <v>0</v>
      </c>
      <c r="AC101" s="137">
        <v>1</v>
      </c>
      <c r="AD101" s="191">
        <f t="shared" si="14"/>
        <v>0.80419484867117574</v>
      </c>
    </row>
    <row r="102" spans="1:30" s="20" customFormat="1" ht="20.100000000000001" customHeight="1" x14ac:dyDescent="0.3">
      <c r="A102" s="19"/>
      <c r="B102" s="135">
        <v>249</v>
      </c>
      <c r="C102" s="51">
        <v>7</v>
      </c>
      <c r="D102" s="136" t="s">
        <v>51</v>
      </c>
      <c r="E102" s="188">
        <v>9987</v>
      </c>
      <c r="F102" s="188">
        <v>1051</v>
      </c>
      <c r="G102" s="188">
        <v>153</v>
      </c>
      <c r="H102" s="188">
        <v>22487</v>
      </c>
      <c r="I102" s="188">
        <v>22551</v>
      </c>
      <c r="J102" s="141"/>
      <c r="K102" s="189">
        <v>9332.09</v>
      </c>
      <c r="L102" s="190">
        <f t="shared" si="10"/>
        <v>413.82156001951131</v>
      </c>
      <c r="M102" s="141"/>
      <c r="N102" s="189">
        <v>1723.68</v>
      </c>
      <c r="O102" s="190">
        <f t="shared" si="11"/>
        <v>76.43474790474923</v>
      </c>
      <c r="P102" s="141"/>
      <c r="Q102" s="189">
        <v>7608.41</v>
      </c>
      <c r="R102" s="190">
        <f t="shared" si="12"/>
        <v>337.38681211476211</v>
      </c>
      <c r="S102" s="141">
        <v>2</v>
      </c>
      <c r="T102" s="137">
        <v>7.1881091617933726E-2</v>
      </c>
      <c r="U102" s="137">
        <v>0</v>
      </c>
      <c r="V102" s="137">
        <v>7.251926111575234E-2</v>
      </c>
      <c r="W102" s="137">
        <v>0.8100111389585074</v>
      </c>
      <c r="X102" s="137">
        <v>0</v>
      </c>
      <c r="Y102" s="137">
        <v>4.5588508307806551E-2</v>
      </c>
      <c r="Z102" s="170">
        <f t="shared" si="13"/>
        <v>0.18470460529206212</v>
      </c>
      <c r="AA102" s="137">
        <v>0</v>
      </c>
      <c r="AB102" s="137">
        <v>2.4183765070494363E-4</v>
      </c>
      <c r="AC102" s="137">
        <v>0.99975816234929504</v>
      </c>
      <c r="AD102" s="191">
        <f t="shared" si="14"/>
        <v>0.81529539470793788</v>
      </c>
    </row>
    <row r="103" spans="1:30" s="20" customFormat="1" ht="20.100000000000001" customHeight="1" x14ac:dyDescent="0.3">
      <c r="A103" s="19"/>
      <c r="B103" s="135">
        <v>974</v>
      </c>
      <c r="C103" s="51">
        <v>8</v>
      </c>
      <c r="D103" s="136" t="s">
        <v>152</v>
      </c>
      <c r="E103" s="188">
        <v>160</v>
      </c>
      <c r="F103" s="188">
        <v>0</v>
      </c>
      <c r="G103" s="188">
        <v>0</v>
      </c>
      <c r="H103" s="188">
        <v>441</v>
      </c>
      <c r="I103" s="188">
        <v>441</v>
      </c>
      <c r="J103" s="141"/>
      <c r="K103" s="189">
        <v>135.41</v>
      </c>
      <c r="L103" s="190">
        <f t="shared" ref="L103:L108" si="15">K103*1000/I103</f>
        <v>307.05215419501133</v>
      </c>
      <c r="M103" s="141"/>
      <c r="N103" s="189">
        <v>21.4</v>
      </c>
      <c r="O103" s="190">
        <f t="shared" ref="O103:O108" si="16">N103*1000/I103</f>
        <v>48.52607709750567</v>
      </c>
      <c r="P103" s="141"/>
      <c r="Q103" s="189">
        <v>114.01</v>
      </c>
      <c r="R103" s="190">
        <f t="shared" ref="R103:R108" si="17">Q103*1000/I103</f>
        <v>258.52607709750566</v>
      </c>
      <c r="S103" s="141">
        <v>3</v>
      </c>
      <c r="T103" s="137">
        <v>0.11355140186915889</v>
      </c>
      <c r="U103" s="137">
        <v>0</v>
      </c>
      <c r="V103" s="137">
        <v>0</v>
      </c>
      <c r="W103" s="137">
        <v>0.88644859813084109</v>
      </c>
      <c r="X103" s="137">
        <v>0</v>
      </c>
      <c r="Y103" s="137">
        <v>0</v>
      </c>
      <c r="Z103" s="170">
        <f t="shared" ref="Z103:Z108" si="18">N103/K103</f>
        <v>0.15803854959013366</v>
      </c>
      <c r="AA103" s="137">
        <v>0</v>
      </c>
      <c r="AB103" s="137">
        <v>0</v>
      </c>
      <c r="AC103" s="137">
        <v>1</v>
      </c>
      <c r="AD103" s="191">
        <f t="shared" ref="AD103:AD108" si="19">Q103/K103</f>
        <v>0.84196145040986636</v>
      </c>
    </row>
    <row r="104" spans="1:30" s="20" customFormat="1" ht="20.100000000000001" customHeight="1" x14ac:dyDescent="0.3">
      <c r="A104" s="27"/>
      <c r="B104" s="135">
        <v>775</v>
      </c>
      <c r="C104" s="51">
        <v>8</v>
      </c>
      <c r="D104" s="136" t="s">
        <v>146</v>
      </c>
      <c r="E104" s="188">
        <v>2123</v>
      </c>
      <c r="F104" s="188">
        <v>2</v>
      </c>
      <c r="G104" s="188">
        <v>863</v>
      </c>
      <c r="H104" s="188">
        <v>2662</v>
      </c>
      <c r="I104" s="188">
        <v>4119</v>
      </c>
      <c r="J104" s="141"/>
      <c r="K104" s="189">
        <v>1269.94</v>
      </c>
      <c r="L104" s="190">
        <f t="shared" si="15"/>
        <v>308.31269725661571</v>
      </c>
      <c r="M104" s="141"/>
      <c r="N104" s="189">
        <v>186.17</v>
      </c>
      <c r="O104" s="190">
        <f t="shared" si="16"/>
        <v>45.197863559116293</v>
      </c>
      <c r="P104" s="141"/>
      <c r="Q104" s="189">
        <v>1083.77</v>
      </c>
      <c r="R104" s="190">
        <f t="shared" si="17"/>
        <v>263.11483369749942</v>
      </c>
      <c r="S104" s="141">
        <v>3</v>
      </c>
      <c r="T104" s="137">
        <v>0.11124241284847183</v>
      </c>
      <c r="U104" s="137">
        <v>0</v>
      </c>
      <c r="V104" s="137">
        <v>0</v>
      </c>
      <c r="W104" s="137">
        <v>0.88875758715152831</v>
      </c>
      <c r="X104" s="137">
        <v>0</v>
      </c>
      <c r="Y104" s="137">
        <v>0</v>
      </c>
      <c r="Z104" s="170">
        <f t="shared" si="18"/>
        <v>0.14659747704615964</v>
      </c>
      <c r="AA104" s="137">
        <v>0</v>
      </c>
      <c r="AB104" s="137">
        <v>0</v>
      </c>
      <c r="AC104" s="137">
        <v>1</v>
      </c>
      <c r="AD104" s="191">
        <f t="shared" si="19"/>
        <v>0.85340252295384034</v>
      </c>
    </row>
    <row r="105" spans="1:30" s="20" customFormat="1" ht="20.100000000000001" customHeight="1" x14ac:dyDescent="0.3">
      <c r="A105" s="19"/>
      <c r="B105" s="135">
        <v>414</v>
      </c>
      <c r="C105" s="51">
        <v>6</v>
      </c>
      <c r="D105" s="136" t="s">
        <v>56</v>
      </c>
      <c r="E105" s="188">
        <v>2775</v>
      </c>
      <c r="F105" s="188">
        <v>875</v>
      </c>
      <c r="G105" s="188">
        <v>0</v>
      </c>
      <c r="H105" s="188">
        <v>8000</v>
      </c>
      <c r="I105" s="188">
        <v>8000</v>
      </c>
      <c r="J105" s="141"/>
      <c r="K105" s="189">
        <v>2253.27</v>
      </c>
      <c r="L105" s="190">
        <f t="shared" si="15"/>
        <v>281.65875</v>
      </c>
      <c r="M105" s="141"/>
      <c r="N105" s="189">
        <v>318.48</v>
      </c>
      <c r="O105" s="190">
        <f t="shared" si="16"/>
        <v>39.81</v>
      </c>
      <c r="P105" s="141"/>
      <c r="Q105" s="189">
        <v>1934.79</v>
      </c>
      <c r="R105" s="190">
        <f t="shared" si="17"/>
        <v>241.84875</v>
      </c>
      <c r="S105" s="141"/>
      <c r="T105" s="137">
        <v>0.13840743531775934</v>
      </c>
      <c r="U105" s="137">
        <v>0</v>
      </c>
      <c r="V105" s="137">
        <v>8.0695805074101984E-2</v>
      </c>
      <c r="W105" s="137">
        <v>0.78089675960813854</v>
      </c>
      <c r="X105" s="137">
        <v>0</v>
      </c>
      <c r="Y105" s="137">
        <v>0</v>
      </c>
      <c r="Z105" s="170">
        <f t="shared" si="18"/>
        <v>0.14134125071562664</v>
      </c>
      <c r="AA105" s="137">
        <v>0</v>
      </c>
      <c r="AB105" s="137">
        <v>0</v>
      </c>
      <c r="AC105" s="137">
        <v>1</v>
      </c>
      <c r="AD105" s="191">
        <f t="shared" si="19"/>
        <v>0.85865874928437336</v>
      </c>
    </row>
    <row r="106" spans="1:30" s="19" customFormat="1" ht="19.5" customHeight="1" x14ac:dyDescent="0.3">
      <c r="B106" s="135">
        <v>369</v>
      </c>
      <c r="C106" s="51">
        <v>9</v>
      </c>
      <c r="D106" s="136" t="s">
        <v>52</v>
      </c>
      <c r="E106" s="188">
        <v>4417</v>
      </c>
      <c r="F106" s="188">
        <v>68</v>
      </c>
      <c r="G106" s="188">
        <v>2874</v>
      </c>
      <c r="H106" s="188">
        <v>3343</v>
      </c>
      <c r="I106" s="188">
        <v>4541</v>
      </c>
      <c r="J106" s="141"/>
      <c r="K106" s="189">
        <v>2746.2860593126125</v>
      </c>
      <c r="L106" s="190">
        <f t="shared" si="15"/>
        <v>604.77561314966135</v>
      </c>
      <c r="M106" s="141"/>
      <c r="N106" s="189">
        <v>311.34484745009001</v>
      </c>
      <c r="O106" s="190">
        <f t="shared" si="16"/>
        <v>68.563058236091166</v>
      </c>
      <c r="P106" s="141">
        <v>6</v>
      </c>
      <c r="Q106" s="189">
        <v>2434.9412118625228</v>
      </c>
      <c r="R106" s="190">
        <f t="shared" si="17"/>
        <v>536.21255491357033</v>
      </c>
      <c r="S106" s="141">
        <v>2</v>
      </c>
      <c r="T106" s="137">
        <v>5.9162694198601797E-2</v>
      </c>
      <c r="U106" s="137">
        <v>0</v>
      </c>
      <c r="V106" s="137">
        <v>0.45171776938606706</v>
      </c>
      <c r="W106" s="137">
        <v>0.37847052364975942</v>
      </c>
      <c r="X106" s="137">
        <v>2.3221839253848586E-2</v>
      </c>
      <c r="Y106" s="137">
        <v>8.7427173511723161E-2</v>
      </c>
      <c r="Z106" s="170">
        <f t="shared" si="18"/>
        <v>0.11336941626831792</v>
      </c>
      <c r="AA106" s="137">
        <v>0</v>
      </c>
      <c r="AB106" s="137">
        <v>3.7249359269180145E-3</v>
      </c>
      <c r="AC106" s="137">
        <v>0.99627506407308197</v>
      </c>
      <c r="AD106" s="191">
        <f t="shared" si="19"/>
        <v>0.88663058373168224</v>
      </c>
    </row>
    <row r="107" spans="1:30" s="26" customFormat="1" ht="20.100000000000001" customHeight="1" x14ac:dyDescent="0.3">
      <c r="A107" s="27"/>
      <c r="B107" s="135">
        <v>100</v>
      </c>
      <c r="C107" s="51">
        <v>9</v>
      </c>
      <c r="D107" s="136" t="s">
        <v>70</v>
      </c>
      <c r="E107" s="188">
        <v>471</v>
      </c>
      <c r="F107" s="188">
        <v>16</v>
      </c>
      <c r="G107" s="188">
        <v>0</v>
      </c>
      <c r="H107" s="188">
        <v>2221</v>
      </c>
      <c r="I107" s="188">
        <v>2221</v>
      </c>
      <c r="J107" s="141"/>
      <c r="K107" s="189">
        <v>643.83000000000004</v>
      </c>
      <c r="L107" s="190">
        <f t="shared" si="15"/>
        <v>289.88293561458801</v>
      </c>
      <c r="M107" s="141"/>
      <c r="N107" s="189">
        <v>59.63</v>
      </c>
      <c r="O107" s="190">
        <f t="shared" si="16"/>
        <v>26.84826654660063</v>
      </c>
      <c r="P107" s="141"/>
      <c r="Q107" s="189">
        <v>584.20000000000005</v>
      </c>
      <c r="R107" s="190">
        <f t="shared" si="17"/>
        <v>263.03466906798741</v>
      </c>
      <c r="S107" s="141"/>
      <c r="T107" s="137">
        <v>0.20526580580244844</v>
      </c>
      <c r="U107" s="137">
        <v>0</v>
      </c>
      <c r="V107" s="137">
        <v>0</v>
      </c>
      <c r="W107" s="137">
        <v>0.79473419419755154</v>
      </c>
      <c r="X107" s="137">
        <v>0</v>
      </c>
      <c r="Y107" s="137">
        <v>0</v>
      </c>
      <c r="Z107" s="170">
        <f t="shared" si="18"/>
        <v>9.2617616451547771E-2</v>
      </c>
      <c r="AA107" s="137">
        <v>0</v>
      </c>
      <c r="AB107" s="137">
        <v>0</v>
      </c>
      <c r="AC107" s="137">
        <v>1</v>
      </c>
      <c r="AD107" s="191">
        <f t="shared" si="19"/>
        <v>0.90738238354845224</v>
      </c>
    </row>
    <row r="108" spans="1:30" s="26" customFormat="1" ht="20.100000000000001" customHeight="1" thickBot="1" x14ac:dyDescent="0.35">
      <c r="A108" s="27"/>
      <c r="B108" s="210">
        <v>695</v>
      </c>
      <c r="C108" s="133">
        <v>9</v>
      </c>
      <c r="D108" s="211" t="s">
        <v>144</v>
      </c>
      <c r="E108" s="212">
        <v>933</v>
      </c>
      <c r="F108" s="212">
        <v>14</v>
      </c>
      <c r="G108" s="212">
        <v>232</v>
      </c>
      <c r="H108" s="212">
        <v>2330</v>
      </c>
      <c r="I108" s="212">
        <v>2427</v>
      </c>
      <c r="J108" s="143"/>
      <c r="K108" s="213">
        <v>684.3</v>
      </c>
      <c r="L108" s="214">
        <f t="shared" si="15"/>
        <v>281.95302843016071</v>
      </c>
      <c r="M108" s="143"/>
      <c r="N108" s="213">
        <v>59.06</v>
      </c>
      <c r="O108" s="214">
        <f t="shared" si="16"/>
        <v>24.334569427276474</v>
      </c>
      <c r="P108" s="143"/>
      <c r="Q108" s="213">
        <v>625.24</v>
      </c>
      <c r="R108" s="214">
        <f t="shared" si="17"/>
        <v>257.61845900288421</v>
      </c>
      <c r="S108" s="143">
        <v>3</v>
      </c>
      <c r="T108" s="215">
        <v>0.21740602776837115</v>
      </c>
      <c r="U108" s="215">
        <v>0</v>
      </c>
      <c r="V108" s="215">
        <v>0</v>
      </c>
      <c r="W108" s="215">
        <v>0.78259397223162885</v>
      </c>
      <c r="X108" s="215">
        <v>0</v>
      </c>
      <c r="Y108" s="215">
        <v>0</v>
      </c>
      <c r="Z108" s="168">
        <f t="shared" si="18"/>
        <v>8.6307175215548745E-2</v>
      </c>
      <c r="AA108" s="215">
        <v>0</v>
      </c>
      <c r="AB108" s="215">
        <v>0</v>
      </c>
      <c r="AC108" s="215">
        <v>1</v>
      </c>
      <c r="AD108" s="216">
        <f t="shared" si="19"/>
        <v>0.91369282478445135</v>
      </c>
    </row>
    <row r="109" spans="1:30" ht="16.8" thickBot="1" x14ac:dyDescent="0.35">
      <c r="B109" s="36"/>
    </row>
    <row r="110" spans="1:30" s="1" customFormat="1" ht="16.8" thickBot="1" x14ac:dyDescent="0.35">
      <c r="B110" s="29"/>
      <c r="C110" s="2"/>
      <c r="D110" s="30" t="s">
        <v>94</v>
      </c>
      <c r="E110" s="31">
        <f>SUM(E7:E108)</f>
        <v>3878344</v>
      </c>
      <c r="F110" s="31">
        <f>SUM(F7:F108)</f>
        <v>1446392</v>
      </c>
      <c r="G110" s="31">
        <f>SUM(G7:G108)</f>
        <v>112512</v>
      </c>
      <c r="H110" s="31">
        <f>SUM(H7:H108)</f>
        <v>13366128</v>
      </c>
      <c r="I110" s="31">
        <f>SUM(I7:I108)</f>
        <v>13414112</v>
      </c>
      <c r="J110" s="32"/>
      <c r="K110" s="31">
        <f>SUM(K7:K108)</f>
        <v>4761408.2815293167</v>
      </c>
      <c r="L110" s="52">
        <f>K110*1000/I110</f>
        <v>354.95516076869768</v>
      </c>
      <c r="M110" s="33"/>
      <c r="N110" s="31">
        <f>SUM(N7:N108)</f>
        <v>2364602.8705508928</v>
      </c>
      <c r="O110" s="52">
        <f t="shared" ref="O110" si="20">N110*1000/I110</f>
        <v>176.27725715655967</v>
      </c>
      <c r="P110" s="45"/>
      <c r="Q110" s="31">
        <f>SUM(Q7:Q108)</f>
        <v>2396805.4109784244</v>
      </c>
      <c r="R110" s="52">
        <f t="shared" ref="R110" si="21">Q110*1000/I110</f>
        <v>178.67790361213807</v>
      </c>
      <c r="S110" s="44"/>
      <c r="T110" s="40">
        <v>3.1491396209742881E-2</v>
      </c>
      <c r="U110" s="41">
        <v>4.9319387121144077E-3</v>
      </c>
      <c r="V110" s="41">
        <v>8.4463646181955052E-2</v>
      </c>
      <c r="W110" s="41">
        <v>0.47789142730951817</v>
      </c>
      <c r="X110" s="41">
        <v>0.39455916296227844</v>
      </c>
      <c r="Y110" s="41">
        <v>6.6624286243903048E-3</v>
      </c>
      <c r="Z110" s="34">
        <f>N110/K110</f>
        <v>0.49661838068450748</v>
      </c>
      <c r="AA110" s="41">
        <v>5.3822873457053208E-2</v>
      </c>
      <c r="AB110" s="41">
        <v>1.1150928735662469E-3</v>
      </c>
      <c r="AC110" s="41">
        <v>0.94506203366938057</v>
      </c>
      <c r="AD110" s="35">
        <f>Q110/K110</f>
        <v>0.50338161931549263</v>
      </c>
    </row>
    <row r="111" spans="1:30" x14ac:dyDescent="0.3">
      <c r="B111" s="36"/>
      <c r="D111" s="37"/>
      <c r="G111" s="28"/>
      <c r="H111" s="28"/>
      <c r="L111" s="12"/>
      <c r="M111" s="12"/>
      <c r="N111" s="12"/>
      <c r="O111" s="12"/>
      <c r="P111" s="46"/>
      <c r="Q111" s="12"/>
      <c r="W111" s="10"/>
    </row>
    <row r="112" spans="1:30" x14ac:dyDescent="0.3">
      <c r="D112" s="58" t="s">
        <v>95</v>
      </c>
      <c r="E112" s="53"/>
      <c r="F112" s="54"/>
      <c r="G112" s="54"/>
      <c r="H112" s="53"/>
      <c r="I112" s="53"/>
      <c r="J112" s="53"/>
      <c r="K112" s="55"/>
      <c r="L112" s="55"/>
    </row>
    <row r="113" spans="4:12" ht="46.5" customHeight="1" x14ac:dyDescent="0.3">
      <c r="D113" s="251" t="s">
        <v>116</v>
      </c>
      <c r="E113" s="251"/>
      <c r="F113" s="251"/>
      <c r="G113" s="251"/>
      <c r="H113" s="251"/>
      <c r="I113" s="251"/>
      <c r="J113" s="251"/>
      <c r="K113" s="251"/>
      <c r="L113" s="251"/>
    </row>
    <row r="114" spans="4:12" ht="32.700000000000003" customHeight="1" x14ac:dyDescent="0.3">
      <c r="D114" s="251" t="s">
        <v>99</v>
      </c>
      <c r="E114" s="251"/>
      <c r="F114" s="251"/>
      <c r="G114" s="251"/>
      <c r="H114" s="251"/>
      <c r="I114" s="251"/>
      <c r="J114" s="251"/>
      <c r="K114" s="251"/>
      <c r="L114" s="251"/>
    </row>
    <row r="115" spans="4:12" ht="19.95" customHeight="1" x14ac:dyDescent="0.3">
      <c r="D115" s="251" t="s">
        <v>100</v>
      </c>
      <c r="E115" s="251"/>
      <c r="F115" s="251"/>
      <c r="G115" s="251"/>
      <c r="H115" s="251"/>
      <c r="I115" s="251"/>
      <c r="J115" s="251"/>
      <c r="K115" s="251"/>
      <c r="L115" s="251"/>
    </row>
    <row r="116" spans="4:12" x14ac:dyDescent="0.3">
      <c r="D116" s="251" t="s">
        <v>115</v>
      </c>
      <c r="E116" s="251"/>
      <c r="F116" s="251"/>
      <c r="G116" s="251"/>
      <c r="H116" s="251"/>
      <c r="I116" s="251"/>
      <c r="J116" s="251"/>
      <c r="K116" s="251"/>
      <c r="L116" s="251"/>
    </row>
    <row r="117" spans="4:12" ht="34.5" customHeight="1" x14ac:dyDescent="0.3">
      <c r="D117" s="251" t="s">
        <v>101</v>
      </c>
      <c r="E117" s="251"/>
      <c r="F117" s="251"/>
      <c r="G117" s="251"/>
      <c r="H117" s="251"/>
      <c r="I117" s="251"/>
      <c r="J117" s="251"/>
      <c r="K117" s="251"/>
      <c r="L117" s="251"/>
    </row>
    <row r="118" spans="4:12" ht="42" customHeight="1" x14ac:dyDescent="0.3">
      <c r="D118" s="251" t="s">
        <v>102</v>
      </c>
      <c r="E118" s="251"/>
      <c r="F118" s="251"/>
      <c r="G118" s="251"/>
      <c r="H118" s="251"/>
      <c r="I118" s="251"/>
      <c r="J118" s="251"/>
      <c r="K118" s="251"/>
      <c r="L118" s="251"/>
    </row>
    <row r="119" spans="4:12" x14ac:dyDescent="0.3">
      <c r="D119" s="39"/>
      <c r="E119" s="39"/>
      <c r="F119" s="39"/>
      <c r="G119" s="39"/>
      <c r="H119" s="39"/>
      <c r="I119" s="39"/>
      <c r="J119" s="39"/>
      <c r="K119" s="39"/>
      <c r="L119" s="39"/>
    </row>
    <row r="120" spans="4:12" x14ac:dyDescent="0.3">
      <c r="D120" s="56"/>
      <c r="E120" s="56"/>
      <c r="F120" s="56"/>
      <c r="G120" s="53" t="s">
        <v>96</v>
      </c>
      <c r="H120" s="53"/>
      <c r="I120" s="56"/>
      <c r="J120" s="56"/>
      <c r="K120" s="19"/>
      <c r="L120" s="19"/>
    </row>
    <row r="121" spans="4:12" x14ac:dyDescent="0.3">
      <c r="D121" s="57" t="s">
        <v>121</v>
      </c>
      <c r="E121" s="56"/>
      <c r="F121" s="56"/>
      <c r="G121" s="56"/>
      <c r="H121" s="56"/>
      <c r="I121" s="56"/>
      <c r="J121" s="56"/>
      <c r="K121" s="56"/>
      <c r="L121" s="56"/>
    </row>
    <row r="122" spans="4:12" ht="33" customHeight="1" x14ac:dyDescent="0.3">
      <c r="D122" s="242" t="s">
        <v>122</v>
      </c>
      <c r="E122" s="242"/>
      <c r="F122" s="242"/>
      <c r="G122" s="242"/>
      <c r="H122" s="242"/>
      <c r="I122" s="242"/>
      <c r="J122" s="242"/>
      <c r="K122" s="242"/>
      <c r="L122" s="242"/>
    </row>
    <row r="123" spans="4:12" x14ac:dyDescent="0.3">
      <c r="D123" s="243" t="s">
        <v>103</v>
      </c>
      <c r="E123" s="243"/>
      <c r="F123" s="243"/>
      <c r="G123" s="243"/>
      <c r="H123" s="243"/>
      <c r="I123" s="243"/>
      <c r="J123" s="243"/>
      <c r="K123" s="243"/>
      <c r="L123" s="243"/>
    </row>
  </sheetData>
  <sheetProtection algorithmName="SHA-512" hashValue="QAafFHiPCR6JHVY5YRywAYNSnG3xoLW4BRI9xRiev3ZX1EDZGtEeCDSCALRgx8wKP2rXvgn/14Fp7LcxZ5XFgw==" saltValue="kGQX0xrZdQyOy+iKxnXmoQ==" spinCount="100000" sheet="1" objects="1" scenarios="1"/>
  <mergeCells count="25">
    <mergeCell ref="D122:L122"/>
    <mergeCell ref="D123:L123"/>
    <mergeCell ref="D113:L113"/>
    <mergeCell ref="D114:L114"/>
    <mergeCell ref="D118:L118"/>
    <mergeCell ref="D115:L115"/>
    <mergeCell ref="D116:L116"/>
    <mergeCell ref="D117:L117"/>
    <mergeCell ref="Q4:R5"/>
    <mergeCell ref="S4:S5"/>
    <mergeCell ref="T4:Z4"/>
    <mergeCell ref="AA4:AD4"/>
    <mergeCell ref="N4:O5"/>
    <mergeCell ref="P4:P5"/>
    <mergeCell ref="F4:F5"/>
    <mergeCell ref="H4:H5"/>
    <mergeCell ref="I4:I5"/>
    <mergeCell ref="J4:J5"/>
    <mergeCell ref="K4:L5"/>
    <mergeCell ref="G4:G5"/>
    <mergeCell ref="A1:D1"/>
    <mergeCell ref="B4:B5"/>
    <mergeCell ref="C4:C5"/>
    <mergeCell ref="D4:D5"/>
    <mergeCell ref="E4:E5"/>
  </mergeCell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06B66-2790-444D-9DE1-415FADC74CC5}">
  <dimension ref="A1:AE157"/>
  <sheetViews>
    <sheetView topLeftCell="A46" zoomScale="90" zoomScaleNormal="90" workbookViewId="0">
      <selection activeCell="D57" sqref="D57:AD57"/>
    </sheetView>
  </sheetViews>
  <sheetFormatPr defaultColWidth="9.33203125" defaultRowHeight="16.2" x14ac:dyDescent="0.3"/>
  <cols>
    <col min="1" max="1" width="1.33203125" style="12" customWidth="1"/>
    <col min="2" max="2" width="8.33203125" style="38" customWidth="1"/>
    <col min="3" max="3" width="9.6640625" style="13" customWidth="1"/>
    <col min="4" max="4" width="53.33203125" style="12" customWidth="1"/>
    <col min="5" max="5" width="12.33203125" style="12" customWidth="1"/>
    <col min="6" max="6" width="11.44140625" style="12" customWidth="1"/>
    <col min="7" max="7" width="12" style="12" customWidth="1"/>
    <col min="8" max="8" width="14.6640625" style="12" customWidth="1"/>
    <col min="9" max="9" width="12.6640625" style="12" customWidth="1"/>
    <col min="10" max="10" width="3" style="12" customWidth="1"/>
    <col min="11" max="11" width="12.6640625" style="14" customWidth="1"/>
    <col min="12" max="12" width="7.44140625" style="14" customWidth="1"/>
    <col min="13" max="13" width="3" style="15" customWidth="1"/>
    <col min="14" max="14" width="12.6640625" style="14" customWidth="1"/>
    <col min="15" max="15" width="7.6640625" style="14" customWidth="1"/>
    <col min="16" max="16" width="3" style="16" customWidth="1"/>
    <col min="17" max="17" width="12.6640625" style="14" customWidth="1"/>
    <col min="18" max="18" width="7.44140625" style="14" customWidth="1"/>
    <col min="19" max="19" width="3" style="42" customWidth="1"/>
    <col min="20" max="20" width="11" style="12" customWidth="1"/>
    <col min="21" max="21" width="10.6640625" style="17" customWidth="1"/>
    <col min="22" max="22" width="11.33203125" style="12" customWidth="1"/>
    <col min="23" max="23" width="11.33203125" style="17" customWidth="1"/>
    <col min="24" max="24" width="10.6640625" style="12" customWidth="1"/>
    <col min="25" max="25" width="11.33203125" style="17" customWidth="1"/>
    <col min="26" max="26" width="10.6640625" style="12" customWidth="1"/>
    <col min="27" max="27" width="14.44140625" style="12" customWidth="1"/>
    <col min="28" max="28" width="11.44140625" style="12" customWidth="1"/>
    <col min="29" max="29" width="11.33203125" style="12" customWidth="1"/>
    <col min="30" max="30" width="11.33203125" style="18" customWidth="1"/>
    <col min="31" max="16384" width="9.33203125" style="12"/>
  </cols>
  <sheetData>
    <row r="1" spans="1:30" s="1" customFormat="1" ht="60" customHeight="1" thickBot="1" x14ac:dyDescent="0.35">
      <c r="A1" s="226"/>
      <c r="B1" s="227"/>
      <c r="C1" s="227"/>
      <c r="D1" s="228"/>
      <c r="E1" s="3"/>
      <c r="F1" s="3"/>
      <c r="G1" s="4"/>
      <c r="H1" s="4"/>
      <c r="I1" s="5"/>
      <c r="K1" s="4"/>
      <c r="L1" s="6"/>
      <c r="M1" s="7"/>
      <c r="N1" s="5"/>
      <c r="O1" s="8"/>
      <c r="P1" s="9"/>
      <c r="Q1" s="6"/>
      <c r="R1" s="6"/>
      <c r="S1" s="43"/>
      <c r="T1" s="27"/>
      <c r="U1" s="49"/>
      <c r="V1" s="50"/>
      <c r="W1" s="49"/>
      <c r="X1" s="27"/>
      <c r="Y1" s="49"/>
      <c r="Z1" s="27"/>
      <c r="AA1" s="27"/>
      <c r="AB1" s="27"/>
      <c r="AC1" s="27"/>
      <c r="AD1" s="11"/>
    </row>
    <row r="2" spans="1:30" s="1" customFormat="1" ht="18" x14ac:dyDescent="0.35">
      <c r="A2" s="202"/>
      <c r="B2" s="203" t="s">
        <v>156</v>
      </c>
      <c r="C2" s="204"/>
      <c r="D2" s="202"/>
      <c r="E2" s="205"/>
      <c r="F2" s="5"/>
      <c r="G2" s="5"/>
      <c r="H2" s="5"/>
      <c r="I2" s="5"/>
      <c r="K2" s="6"/>
      <c r="L2" s="6"/>
      <c r="M2" s="7"/>
      <c r="N2" s="6"/>
      <c r="O2" s="6"/>
      <c r="P2" s="9"/>
      <c r="Q2" s="6"/>
      <c r="R2" s="6"/>
      <c r="S2" s="43"/>
      <c r="U2" s="10"/>
      <c r="W2" s="10"/>
      <c r="X2" s="48"/>
      <c r="Y2" s="10"/>
      <c r="AA2" s="47"/>
      <c r="AB2" s="47"/>
      <c r="AD2" s="11"/>
    </row>
    <row r="3" spans="1:30" ht="7.2" customHeight="1" thickBot="1" x14ac:dyDescent="0.35">
      <c r="A3" s="206"/>
      <c r="B3" s="206"/>
      <c r="C3" s="207"/>
      <c r="D3" s="206"/>
      <c r="E3" s="206"/>
    </row>
    <row r="4" spans="1:30" s="20" customFormat="1" ht="21.6" customHeight="1" x14ac:dyDescent="0.3">
      <c r="A4" s="19"/>
      <c r="B4" s="252" t="s">
        <v>0</v>
      </c>
      <c r="C4" s="254" t="s">
        <v>1</v>
      </c>
      <c r="D4" s="256" t="s">
        <v>2</v>
      </c>
      <c r="E4" s="256" t="s">
        <v>104</v>
      </c>
      <c r="F4" s="256" t="s">
        <v>3</v>
      </c>
      <c r="G4" s="256" t="s">
        <v>4</v>
      </c>
      <c r="H4" s="256" t="s">
        <v>5</v>
      </c>
      <c r="I4" s="256" t="s">
        <v>6</v>
      </c>
      <c r="J4" s="232"/>
      <c r="K4" s="234" t="s">
        <v>7</v>
      </c>
      <c r="L4" s="234"/>
      <c r="M4" s="151"/>
      <c r="N4" s="236" t="s">
        <v>8</v>
      </c>
      <c r="O4" s="237"/>
      <c r="P4" s="240"/>
      <c r="Q4" s="244" t="s">
        <v>9</v>
      </c>
      <c r="R4" s="245"/>
      <c r="S4" s="248"/>
      <c r="T4" s="229" t="s">
        <v>118</v>
      </c>
      <c r="U4" s="230"/>
      <c r="V4" s="230"/>
      <c r="W4" s="230"/>
      <c r="X4" s="230"/>
      <c r="Y4" s="230"/>
      <c r="Z4" s="250"/>
      <c r="AA4" s="229" t="s">
        <v>119</v>
      </c>
      <c r="AB4" s="230"/>
      <c r="AC4" s="230"/>
      <c r="AD4" s="231"/>
    </row>
    <row r="5" spans="1:30" s="20" customFormat="1" ht="92.25" customHeight="1" x14ac:dyDescent="0.3">
      <c r="A5" s="19"/>
      <c r="B5" s="253"/>
      <c r="C5" s="255"/>
      <c r="D5" s="257"/>
      <c r="E5" s="257"/>
      <c r="F5" s="257"/>
      <c r="G5" s="257"/>
      <c r="H5" s="257"/>
      <c r="I5" s="257"/>
      <c r="J5" s="233"/>
      <c r="K5" s="235"/>
      <c r="L5" s="235"/>
      <c r="M5" s="59"/>
      <c r="N5" s="238"/>
      <c r="O5" s="239"/>
      <c r="P5" s="241"/>
      <c r="Q5" s="246"/>
      <c r="R5" s="247"/>
      <c r="S5" s="249"/>
      <c r="T5" s="21" t="s">
        <v>10</v>
      </c>
      <c r="U5" s="22" t="s">
        <v>11</v>
      </c>
      <c r="V5" s="21" t="s">
        <v>97</v>
      </c>
      <c r="W5" s="22" t="s">
        <v>12</v>
      </c>
      <c r="X5" s="21" t="s">
        <v>13</v>
      </c>
      <c r="Y5" s="22" t="s">
        <v>14</v>
      </c>
      <c r="Z5" s="23" t="s">
        <v>98</v>
      </c>
      <c r="AA5" s="21" t="s">
        <v>15</v>
      </c>
      <c r="AB5" s="21" t="s">
        <v>16</v>
      </c>
      <c r="AC5" s="21" t="s">
        <v>17</v>
      </c>
      <c r="AD5" s="24" t="s">
        <v>18</v>
      </c>
    </row>
    <row r="6" spans="1:30" s="20" customFormat="1" ht="20.7" customHeight="1" thickBot="1" x14ac:dyDescent="0.35">
      <c r="A6" s="19"/>
      <c r="B6" s="161"/>
      <c r="C6" s="162"/>
      <c r="D6" s="163"/>
      <c r="E6" s="152"/>
      <c r="F6" s="152"/>
      <c r="G6" s="153"/>
      <c r="H6" s="152"/>
      <c r="I6" s="152"/>
      <c r="J6" s="152"/>
      <c r="K6" s="154" t="s">
        <v>19</v>
      </c>
      <c r="L6" s="154" t="s">
        <v>20</v>
      </c>
      <c r="M6" s="155"/>
      <c r="N6" s="154" t="s">
        <v>19</v>
      </c>
      <c r="O6" s="154" t="s">
        <v>21</v>
      </c>
      <c r="P6" s="156"/>
      <c r="Q6" s="154" t="s">
        <v>19</v>
      </c>
      <c r="R6" s="154" t="s">
        <v>21</v>
      </c>
      <c r="S6" s="157"/>
      <c r="T6" s="158" t="s">
        <v>22</v>
      </c>
      <c r="U6" s="159" t="s">
        <v>22</v>
      </c>
      <c r="V6" s="158" t="s">
        <v>22</v>
      </c>
      <c r="W6" s="159" t="s">
        <v>22</v>
      </c>
      <c r="X6" s="158" t="s">
        <v>22</v>
      </c>
      <c r="Y6" s="159" t="s">
        <v>22</v>
      </c>
      <c r="Z6" s="140" t="s">
        <v>22</v>
      </c>
      <c r="AA6" s="158" t="s">
        <v>22</v>
      </c>
      <c r="AB6" s="158" t="s">
        <v>22</v>
      </c>
      <c r="AC6" s="158" t="s">
        <v>22</v>
      </c>
      <c r="AD6" s="160" t="s">
        <v>22</v>
      </c>
    </row>
    <row r="7" spans="1:30" s="63" customFormat="1" ht="17.25" customHeight="1" thickBot="1" x14ac:dyDescent="0.35">
      <c r="A7" s="61"/>
      <c r="B7" s="111"/>
      <c r="C7" s="112"/>
      <c r="D7" s="264" t="s">
        <v>131</v>
      </c>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6"/>
    </row>
    <row r="8" spans="1:30" s="20" customFormat="1" ht="20.100000000000001" customHeight="1" x14ac:dyDescent="0.3">
      <c r="A8" s="19"/>
      <c r="B8" s="181">
        <v>1</v>
      </c>
      <c r="C8" s="139">
        <v>1</v>
      </c>
      <c r="D8" s="182" t="s">
        <v>49</v>
      </c>
      <c r="E8" s="183">
        <v>172641</v>
      </c>
      <c r="F8" s="183">
        <v>44418</v>
      </c>
      <c r="G8" s="183">
        <v>0</v>
      </c>
      <c r="H8" s="183">
        <v>575186</v>
      </c>
      <c r="I8" s="183">
        <v>575186</v>
      </c>
      <c r="J8" s="142"/>
      <c r="K8" s="184">
        <v>209193.55</v>
      </c>
      <c r="L8" s="209">
        <f t="shared" ref="L8:L13" si="0">K8*1000/I8</f>
        <v>363.69722142054917</v>
      </c>
      <c r="M8" s="142"/>
      <c r="N8" s="184">
        <v>115961.89</v>
      </c>
      <c r="O8" s="185">
        <f t="shared" ref="O8:O13" si="1">N8*1000/I8</f>
        <v>201.60763648628443</v>
      </c>
      <c r="P8" s="142"/>
      <c r="Q8" s="184">
        <v>93231.66</v>
      </c>
      <c r="R8" s="185">
        <f t="shared" ref="R8:R13" si="2">Q8*1000/I8</f>
        <v>162.08958493426474</v>
      </c>
      <c r="S8" s="142">
        <v>1</v>
      </c>
      <c r="T8" s="186">
        <v>2.7330272040236667E-2</v>
      </c>
      <c r="U8" s="186">
        <v>1.4616871111707474E-4</v>
      </c>
      <c r="V8" s="186">
        <v>9.142839945088857E-2</v>
      </c>
      <c r="W8" s="186">
        <v>0.37243132204899382</v>
      </c>
      <c r="X8" s="186">
        <v>0.50280501637218922</v>
      </c>
      <c r="Y8" s="186">
        <v>5.8588213765746657E-3</v>
      </c>
      <c r="Z8" s="169">
        <f t="shared" ref="Z8:Z13" si="3">N8/K8</f>
        <v>0.55432822857110076</v>
      </c>
      <c r="AA8" s="186">
        <v>0</v>
      </c>
      <c r="AB8" s="186">
        <v>1.5909831488573733E-3</v>
      </c>
      <c r="AC8" s="186">
        <v>0.99840901685114258</v>
      </c>
      <c r="AD8" s="187">
        <f t="shared" ref="AD8:AD13" si="4">Q8/K8</f>
        <v>0.44567177142889924</v>
      </c>
    </row>
    <row r="9" spans="1:30" s="20" customFormat="1" ht="20.100000000000001" customHeight="1" x14ac:dyDescent="0.3">
      <c r="A9" s="19"/>
      <c r="B9" s="135">
        <v>20</v>
      </c>
      <c r="C9" s="51">
        <v>1</v>
      </c>
      <c r="D9" s="136" t="s">
        <v>90</v>
      </c>
      <c r="E9" s="188">
        <v>461878</v>
      </c>
      <c r="F9" s="188">
        <v>676874</v>
      </c>
      <c r="G9" s="188">
        <v>0</v>
      </c>
      <c r="H9" s="188">
        <v>2778175</v>
      </c>
      <c r="I9" s="188">
        <v>2778175</v>
      </c>
      <c r="J9" s="141"/>
      <c r="K9" s="189">
        <v>791000.13</v>
      </c>
      <c r="L9" s="190">
        <f t="shared" si="0"/>
        <v>284.71933193553321</v>
      </c>
      <c r="M9" s="141"/>
      <c r="N9" s="189">
        <v>400709.74</v>
      </c>
      <c r="O9" s="190">
        <f t="shared" si="1"/>
        <v>144.23488081204388</v>
      </c>
      <c r="P9" s="141"/>
      <c r="Q9" s="189">
        <v>390290.39</v>
      </c>
      <c r="R9" s="190">
        <f t="shared" si="2"/>
        <v>140.48445112348935</v>
      </c>
      <c r="S9" s="141"/>
      <c r="T9" s="137">
        <v>3.8201567049505711E-2</v>
      </c>
      <c r="U9" s="137">
        <v>0</v>
      </c>
      <c r="V9" s="137">
        <v>8.6542393504086018E-2</v>
      </c>
      <c r="W9" s="137">
        <v>0.30564562768052506</v>
      </c>
      <c r="X9" s="137">
        <v>0.5651114195527166</v>
      </c>
      <c r="Y9" s="137">
        <v>4.498992213166568E-3</v>
      </c>
      <c r="Z9" s="170">
        <f t="shared" si="3"/>
        <v>0.50658618728672011</v>
      </c>
      <c r="AA9" s="137">
        <v>0</v>
      </c>
      <c r="AB9" s="137">
        <v>3.1056362930176166E-4</v>
      </c>
      <c r="AC9" s="137">
        <v>0.99968943637069818</v>
      </c>
      <c r="AD9" s="191">
        <f t="shared" si="4"/>
        <v>0.49341381271327983</v>
      </c>
    </row>
    <row r="10" spans="1:30" s="20" customFormat="1" ht="20.100000000000001" customHeight="1" x14ac:dyDescent="0.3">
      <c r="A10" s="19"/>
      <c r="B10" s="135">
        <v>50</v>
      </c>
      <c r="C10" s="51">
        <v>1</v>
      </c>
      <c r="D10" s="136" t="s">
        <v>58</v>
      </c>
      <c r="E10" s="188">
        <v>126423</v>
      </c>
      <c r="F10" s="188">
        <v>56930</v>
      </c>
      <c r="G10" s="188">
        <v>0</v>
      </c>
      <c r="H10" s="188">
        <v>427100</v>
      </c>
      <c r="I10" s="188">
        <v>427100</v>
      </c>
      <c r="J10" s="141"/>
      <c r="K10" s="189">
        <v>163727.78</v>
      </c>
      <c r="L10" s="190">
        <f t="shared" si="0"/>
        <v>383.34764692109576</v>
      </c>
      <c r="M10" s="141"/>
      <c r="N10" s="189">
        <v>72217.55</v>
      </c>
      <c r="O10" s="190">
        <f t="shared" si="1"/>
        <v>169.08815265745727</v>
      </c>
      <c r="P10" s="141"/>
      <c r="Q10" s="189">
        <v>91510.23</v>
      </c>
      <c r="R10" s="190">
        <f t="shared" si="2"/>
        <v>214.25949426363849</v>
      </c>
      <c r="S10" s="141"/>
      <c r="T10" s="137">
        <v>3.258653886762982E-2</v>
      </c>
      <c r="U10" s="137">
        <v>1.5647166097437534E-2</v>
      </c>
      <c r="V10" s="137">
        <v>0.13182114319857152</v>
      </c>
      <c r="W10" s="137">
        <v>0.43194389729366339</v>
      </c>
      <c r="X10" s="137">
        <v>0.38195701737320081</v>
      </c>
      <c r="Y10" s="137">
        <v>6.0442371694968879E-3</v>
      </c>
      <c r="Z10" s="170">
        <f t="shared" si="3"/>
        <v>0.44108305872100634</v>
      </c>
      <c r="AA10" s="137">
        <v>0</v>
      </c>
      <c r="AB10" s="137">
        <v>5.2999538958649762E-4</v>
      </c>
      <c r="AC10" s="137">
        <v>0.99947000461041346</v>
      </c>
      <c r="AD10" s="191">
        <f t="shared" si="4"/>
        <v>0.55891694127899372</v>
      </c>
    </row>
    <row r="11" spans="1:30" s="20" customFormat="1" ht="20.100000000000001" customHeight="1" x14ac:dyDescent="0.3">
      <c r="A11" s="19"/>
      <c r="B11" s="135">
        <v>97</v>
      </c>
      <c r="C11" s="51">
        <v>1</v>
      </c>
      <c r="D11" s="136" t="s">
        <v>93</v>
      </c>
      <c r="E11" s="188">
        <v>322030</v>
      </c>
      <c r="F11" s="188">
        <v>55451</v>
      </c>
      <c r="G11" s="188">
        <v>1715</v>
      </c>
      <c r="H11" s="188">
        <v>1196559</v>
      </c>
      <c r="I11" s="188">
        <v>1197274</v>
      </c>
      <c r="J11" s="141"/>
      <c r="K11" s="189">
        <v>380516.8789737692</v>
      </c>
      <c r="L11" s="190">
        <f t="shared" si="0"/>
        <v>317.81937883372495</v>
      </c>
      <c r="M11" s="141"/>
      <c r="N11" s="189">
        <v>256910.01117901536</v>
      </c>
      <c r="O11" s="190">
        <f t="shared" si="1"/>
        <v>214.57912823548776</v>
      </c>
      <c r="P11" s="141">
        <v>6</v>
      </c>
      <c r="Q11" s="189">
        <v>123606.86779475384</v>
      </c>
      <c r="R11" s="190">
        <f t="shared" si="2"/>
        <v>103.2402505982372</v>
      </c>
      <c r="S11" s="141" t="s">
        <v>157</v>
      </c>
      <c r="T11" s="137">
        <v>2.5662838009866254E-2</v>
      </c>
      <c r="U11" s="137">
        <v>0</v>
      </c>
      <c r="V11" s="137">
        <v>6.3818961062499915E-2</v>
      </c>
      <c r="W11" s="137">
        <v>0.41542659505256729</v>
      </c>
      <c r="X11" s="137">
        <v>0.49023558646860316</v>
      </c>
      <c r="Y11" s="137">
        <v>4.8560194064632923E-3</v>
      </c>
      <c r="Z11" s="170">
        <f t="shared" si="3"/>
        <v>0.6751606180306271</v>
      </c>
      <c r="AA11" s="137">
        <v>0.49604978342960943</v>
      </c>
      <c r="AB11" s="137">
        <v>3.1211857956032942E-4</v>
      </c>
      <c r="AC11" s="137">
        <v>0.50363809799083026</v>
      </c>
      <c r="AD11" s="191">
        <f t="shared" si="4"/>
        <v>0.32483938196937284</v>
      </c>
    </row>
    <row r="12" spans="1:30" s="20" customFormat="1" ht="20.100000000000001" customHeight="1" x14ac:dyDescent="0.3">
      <c r="A12" s="19"/>
      <c r="B12" s="135">
        <v>172</v>
      </c>
      <c r="C12" s="51">
        <v>1</v>
      </c>
      <c r="D12" s="136" t="s">
        <v>50</v>
      </c>
      <c r="E12" s="188">
        <v>177311</v>
      </c>
      <c r="F12" s="188">
        <v>51041</v>
      </c>
      <c r="G12" s="188">
        <v>0</v>
      </c>
      <c r="H12" s="188">
        <v>575419</v>
      </c>
      <c r="I12" s="188">
        <v>575419</v>
      </c>
      <c r="J12" s="141"/>
      <c r="K12" s="189">
        <v>226428.44</v>
      </c>
      <c r="L12" s="190">
        <f t="shared" si="0"/>
        <v>393.50184821842868</v>
      </c>
      <c r="M12" s="141"/>
      <c r="N12" s="189">
        <v>81278.62</v>
      </c>
      <c r="O12" s="190">
        <f t="shared" si="1"/>
        <v>141.25119260921173</v>
      </c>
      <c r="P12" s="141"/>
      <c r="Q12" s="189">
        <v>145149.82</v>
      </c>
      <c r="R12" s="190">
        <f t="shared" si="2"/>
        <v>252.25065560921695</v>
      </c>
      <c r="S12" s="141">
        <v>1</v>
      </c>
      <c r="T12" s="137">
        <v>3.9008536316192381E-2</v>
      </c>
      <c r="U12" s="137">
        <v>1.0359427854459145E-3</v>
      </c>
      <c r="V12" s="137">
        <v>9.0306282267095583E-2</v>
      </c>
      <c r="W12" s="137">
        <v>0.52323673802532578</v>
      </c>
      <c r="X12" s="137">
        <v>0.33729755746345108</v>
      </c>
      <c r="Y12" s="137">
        <v>9.1149431424893783E-3</v>
      </c>
      <c r="Z12" s="170">
        <f t="shared" si="3"/>
        <v>0.35895941340230936</v>
      </c>
      <c r="AA12" s="137">
        <v>0</v>
      </c>
      <c r="AB12" s="137">
        <v>2.0545667917466243E-3</v>
      </c>
      <c r="AC12" s="137">
        <v>0.99794543320825335</v>
      </c>
      <c r="AD12" s="191">
        <f t="shared" si="4"/>
        <v>0.6410405865976907</v>
      </c>
    </row>
    <row r="13" spans="1:30" s="20" customFormat="1" ht="20.100000000000001" customHeight="1" x14ac:dyDescent="0.3">
      <c r="A13" s="19"/>
      <c r="B13" s="135">
        <v>270</v>
      </c>
      <c r="C13" s="51">
        <v>1</v>
      </c>
      <c r="D13" s="136" t="s">
        <v>73</v>
      </c>
      <c r="E13" s="188">
        <v>342838</v>
      </c>
      <c r="F13" s="188">
        <v>102112</v>
      </c>
      <c r="G13" s="188">
        <v>0</v>
      </c>
      <c r="H13" s="188">
        <v>1469700</v>
      </c>
      <c r="I13" s="188">
        <v>1469700</v>
      </c>
      <c r="J13" s="141"/>
      <c r="K13" s="189">
        <v>532036.81000000006</v>
      </c>
      <c r="L13" s="190">
        <f t="shared" si="0"/>
        <v>362.00368102333812</v>
      </c>
      <c r="M13" s="141"/>
      <c r="N13" s="189">
        <v>267786.96000000002</v>
      </c>
      <c r="O13" s="190">
        <f t="shared" si="1"/>
        <v>182.2051847315779</v>
      </c>
      <c r="P13" s="141"/>
      <c r="Q13" s="189">
        <v>264249.85000000003</v>
      </c>
      <c r="R13" s="190">
        <f t="shared" si="2"/>
        <v>179.79849629176024</v>
      </c>
      <c r="S13" s="141"/>
      <c r="T13" s="137">
        <v>3.0240643532455799E-2</v>
      </c>
      <c r="U13" s="137">
        <v>4.7390657110413436E-3</v>
      </c>
      <c r="V13" s="137">
        <v>7.3056320591562779E-2</v>
      </c>
      <c r="W13" s="137">
        <v>0.45768688662061807</v>
      </c>
      <c r="X13" s="137">
        <v>0.42964485649338557</v>
      </c>
      <c r="Y13" s="137">
        <v>4.6322270509363116E-3</v>
      </c>
      <c r="Z13" s="170">
        <f t="shared" si="3"/>
        <v>0.5033241215020442</v>
      </c>
      <c r="AA13" s="137">
        <v>-2.8438426738936651E-2</v>
      </c>
      <c r="AB13" s="137">
        <v>1.3240121044534178E-3</v>
      </c>
      <c r="AC13" s="137">
        <v>1.0271144146344831</v>
      </c>
      <c r="AD13" s="191">
        <f t="shared" si="4"/>
        <v>0.4966758784979558</v>
      </c>
    </row>
    <row r="14" spans="1:30" s="63" customFormat="1" x14ac:dyDescent="0.3">
      <c r="A14" s="61"/>
      <c r="B14" s="65"/>
      <c r="C14" s="66"/>
      <c r="D14" s="81" t="s">
        <v>106</v>
      </c>
      <c r="E14" s="82">
        <f>SUM(E8:E13)</f>
        <v>1603121</v>
      </c>
      <c r="F14" s="82">
        <f t="shared" ref="F14:K14" si="5">SUM(F8:F13)</f>
        <v>986826</v>
      </c>
      <c r="G14" s="82">
        <f t="shared" si="5"/>
        <v>1715</v>
      </c>
      <c r="H14" s="82">
        <f t="shared" si="5"/>
        <v>7022139</v>
      </c>
      <c r="I14" s="82">
        <f t="shared" si="5"/>
        <v>7022854</v>
      </c>
      <c r="J14" s="82"/>
      <c r="K14" s="82">
        <f t="shared" si="5"/>
        <v>2302903.588973769</v>
      </c>
      <c r="L14" s="83">
        <f t="shared" ref="L14" si="6">K14*1000/I14</f>
        <v>327.91562931164015</v>
      </c>
      <c r="M14" s="77"/>
      <c r="N14" s="84">
        <f>SUM(N8:N13)</f>
        <v>1194864.7711790155</v>
      </c>
      <c r="O14" s="85">
        <f t="shared" ref="O14" si="7">N14*1000/I14</f>
        <v>170.13948619450375</v>
      </c>
      <c r="P14" s="86"/>
      <c r="Q14" s="84">
        <f>SUM(Q8:Q13)</f>
        <v>1108038.8177947539</v>
      </c>
      <c r="R14" s="83">
        <f t="shared" ref="R14" si="8">Q14*1000/I14</f>
        <v>157.77614311713643</v>
      </c>
      <c r="S14" s="87"/>
      <c r="T14" s="88"/>
      <c r="U14" s="71"/>
      <c r="V14" s="71"/>
      <c r="W14" s="258" t="s">
        <v>114</v>
      </c>
      <c r="X14" s="259"/>
      <c r="Y14" s="260"/>
      <c r="Z14" s="64">
        <f t="shared" ref="Z14" si="9">N14/K14</f>
        <v>0.51885140867381119</v>
      </c>
      <c r="AA14" s="71"/>
      <c r="AB14" s="71"/>
      <c r="AC14" s="71"/>
      <c r="AD14" s="72">
        <f t="shared" ref="AD14" si="10">Q14/K14</f>
        <v>0.48114859132618903</v>
      </c>
    </row>
    <row r="15" spans="1:30" s="63" customFormat="1" x14ac:dyDescent="0.3">
      <c r="A15" s="61"/>
      <c r="B15" s="65"/>
      <c r="C15" s="66"/>
      <c r="D15" s="67"/>
      <c r="E15" s="68"/>
      <c r="F15" s="68"/>
      <c r="G15" s="68"/>
      <c r="H15" s="68"/>
      <c r="I15" s="68"/>
      <c r="J15" s="77"/>
      <c r="K15" s="89"/>
      <c r="L15" s="90"/>
      <c r="M15" s="77"/>
      <c r="N15" s="89"/>
      <c r="O15" s="69"/>
      <c r="P15" s="73"/>
      <c r="Q15" s="89"/>
      <c r="R15" s="90"/>
      <c r="S15" s="70"/>
      <c r="T15" s="71"/>
      <c r="U15" s="71"/>
      <c r="V15" s="71"/>
      <c r="W15" s="71"/>
      <c r="X15" s="71"/>
      <c r="Y15" s="71"/>
      <c r="Z15" s="64"/>
      <c r="AA15" s="71"/>
      <c r="AB15" s="71"/>
      <c r="AC15" s="71"/>
      <c r="AD15" s="72"/>
    </row>
    <row r="16" spans="1:30" s="63" customFormat="1" ht="16.8" thickBot="1" x14ac:dyDescent="0.35">
      <c r="A16" s="61"/>
      <c r="B16" s="65"/>
      <c r="C16" s="66"/>
      <c r="D16" s="91"/>
      <c r="E16" s="92"/>
      <c r="F16" s="92"/>
      <c r="G16" s="92"/>
      <c r="H16" s="92"/>
      <c r="I16" s="92"/>
      <c r="J16" s="93"/>
      <c r="K16" s="94"/>
      <c r="L16" s="95"/>
      <c r="M16" s="93"/>
      <c r="N16" s="94"/>
      <c r="O16" s="96"/>
      <c r="P16" s="97"/>
      <c r="Q16" s="94"/>
      <c r="R16" s="95"/>
      <c r="S16" s="98"/>
      <c r="T16" s="99"/>
      <c r="U16" s="99"/>
      <c r="V16" s="99"/>
      <c r="W16" s="99"/>
      <c r="X16" s="99"/>
      <c r="Y16" s="99"/>
      <c r="Z16" s="100"/>
      <c r="AA16" s="99"/>
      <c r="AB16" s="99"/>
      <c r="AC16" s="99"/>
      <c r="AD16" s="101"/>
    </row>
    <row r="17" spans="1:30" s="63" customFormat="1" ht="17.25" customHeight="1" thickBot="1" x14ac:dyDescent="0.35">
      <c r="A17" s="61"/>
      <c r="B17" s="65"/>
      <c r="C17" s="102"/>
      <c r="D17" s="261" t="s">
        <v>107</v>
      </c>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3"/>
    </row>
    <row r="18" spans="1:30" s="20" customFormat="1" ht="20.100000000000001" customHeight="1" x14ac:dyDescent="0.3">
      <c r="A18" s="19"/>
      <c r="B18" s="135">
        <v>6</v>
      </c>
      <c r="C18" s="51">
        <v>2</v>
      </c>
      <c r="D18" s="136" t="s">
        <v>40</v>
      </c>
      <c r="E18" s="188">
        <v>209911</v>
      </c>
      <c r="F18" s="188">
        <v>25064</v>
      </c>
      <c r="G18" s="188">
        <v>0</v>
      </c>
      <c r="H18" s="188">
        <v>674085</v>
      </c>
      <c r="I18" s="188">
        <v>674085</v>
      </c>
      <c r="J18" s="141"/>
      <c r="K18" s="189">
        <v>258355.52</v>
      </c>
      <c r="L18" s="190">
        <f t="shared" ref="L18:L23" si="11">K18*1000/I18</f>
        <v>383.26846020902411</v>
      </c>
      <c r="M18" s="141"/>
      <c r="N18" s="189">
        <v>164735.24</v>
      </c>
      <c r="O18" s="190">
        <f t="shared" ref="O18:O23" si="12">N18*1000/I18</f>
        <v>244.38348279519644</v>
      </c>
      <c r="P18" s="141"/>
      <c r="Q18" s="189">
        <v>93620.28</v>
      </c>
      <c r="R18" s="190">
        <f t="shared" ref="R18:R23" si="13">Q18*1000/I18</f>
        <v>138.88497741382764</v>
      </c>
      <c r="S18" s="141"/>
      <c r="T18" s="137">
        <v>2.2546541954229102E-2</v>
      </c>
      <c r="U18" s="137">
        <v>4.3457611134084001E-2</v>
      </c>
      <c r="V18" s="137">
        <v>8.2625854674446095E-2</v>
      </c>
      <c r="W18" s="137">
        <v>0.51098659886008602</v>
      </c>
      <c r="X18" s="137">
        <v>0.33307979519136288</v>
      </c>
      <c r="Y18" s="137">
        <v>7.3035981857919423E-3</v>
      </c>
      <c r="Z18" s="170">
        <f t="shared" ref="Z18:Z23" si="14">N18/K18</f>
        <v>0.63763003786410288</v>
      </c>
      <c r="AA18" s="137">
        <v>0.68484873149279202</v>
      </c>
      <c r="AB18" s="137">
        <v>0</v>
      </c>
      <c r="AC18" s="137">
        <v>0.31515126850720804</v>
      </c>
      <c r="AD18" s="191">
        <f t="shared" ref="AD18:AD23" si="15">Q18/K18</f>
        <v>0.36236996213589706</v>
      </c>
    </row>
    <row r="19" spans="1:30" s="20" customFormat="1" ht="20.100000000000001" customHeight="1" x14ac:dyDescent="0.3">
      <c r="A19" s="19"/>
      <c r="B19" s="135">
        <v>18</v>
      </c>
      <c r="C19" s="51">
        <v>2</v>
      </c>
      <c r="D19" s="136" t="s">
        <v>43</v>
      </c>
      <c r="E19" s="188">
        <v>139488</v>
      </c>
      <c r="F19" s="188">
        <v>28699</v>
      </c>
      <c r="G19" s="188">
        <v>0</v>
      </c>
      <c r="H19" s="188">
        <v>398718</v>
      </c>
      <c r="I19" s="188">
        <v>398718</v>
      </c>
      <c r="J19" s="141"/>
      <c r="K19" s="189">
        <v>161711.57999999999</v>
      </c>
      <c r="L19" s="190">
        <f t="shared" si="11"/>
        <v>405.57883015063277</v>
      </c>
      <c r="M19" s="141"/>
      <c r="N19" s="189">
        <v>58671.26</v>
      </c>
      <c r="O19" s="190">
        <f t="shared" si="12"/>
        <v>147.14976499681478</v>
      </c>
      <c r="P19" s="141"/>
      <c r="Q19" s="189">
        <v>103040.32000000001</v>
      </c>
      <c r="R19" s="190">
        <f t="shared" si="13"/>
        <v>258.42906515381799</v>
      </c>
      <c r="S19" s="141"/>
      <c r="T19" s="137">
        <v>3.7444909142909148E-2</v>
      </c>
      <c r="U19" s="137">
        <v>0</v>
      </c>
      <c r="V19" s="137">
        <v>9.027077311787747E-2</v>
      </c>
      <c r="W19" s="137">
        <v>0.46242862348618385</v>
      </c>
      <c r="X19" s="137">
        <v>0.39919033612027421</v>
      </c>
      <c r="Y19" s="137">
        <v>1.0665358132755287E-2</v>
      </c>
      <c r="Z19" s="170">
        <f t="shared" si="14"/>
        <v>0.36281421528377872</v>
      </c>
      <c r="AA19" s="137">
        <v>0</v>
      </c>
      <c r="AB19" s="137">
        <v>1.8788761525585323E-4</v>
      </c>
      <c r="AC19" s="137">
        <v>0.9998121123847441</v>
      </c>
      <c r="AD19" s="191">
        <f t="shared" si="15"/>
        <v>0.63718578471622145</v>
      </c>
    </row>
    <row r="20" spans="1:30" s="20" customFormat="1" ht="20.100000000000001" customHeight="1" x14ac:dyDescent="0.3">
      <c r="A20" s="19"/>
      <c r="B20" s="135">
        <v>53</v>
      </c>
      <c r="C20" s="51">
        <v>2</v>
      </c>
      <c r="D20" s="136" t="s">
        <v>91</v>
      </c>
      <c r="E20" s="188">
        <v>148775</v>
      </c>
      <c r="F20" s="188">
        <v>67455</v>
      </c>
      <c r="G20" s="188">
        <v>0</v>
      </c>
      <c r="H20" s="188">
        <v>601220</v>
      </c>
      <c r="I20" s="188">
        <v>601220</v>
      </c>
      <c r="J20" s="141"/>
      <c r="K20" s="189">
        <v>196795.48</v>
      </c>
      <c r="L20" s="190">
        <f t="shared" si="11"/>
        <v>327.32690196600248</v>
      </c>
      <c r="M20" s="141"/>
      <c r="N20" s="189">
        <v>120457.65</v>
      </c>
      <c r="O20" s="190">
        <f t="shared" si="12"/>
        <v>200.35536076644158</v>
      </c>
      <c r="P20" s="141"/>
      <c r="Q20" s="189">
        <v>76337.83</v>
      </c>
      <c r="R20" s="190">
        <f t="shared" si="13"/>
        <v>126.97154119956089</v>
      </c>
      <c r="S20" s="141">
        <v>1</v>
      </c>
      <c r="T20" s="137">
        <v>2.7501117612704549E-2</v>
      </c>
      <c r="U20" s="137">
        <v>0</v>
      </c>
      <c r="V20" s="137">
        <v>0.10324748988544938</v>
      </c>
      <c r="W20" s="137">
        <v>0.34763354589766615</v>
      </c>
      <c r="X20" s="137">
        <v>0.5168289436162834</v>
      </c>
      <c r="Y20" s="137">
        <v>4.7889029878965764E-3</v>
      </c>
      <c r="Z20" s="170">
        <f t="shared" si="14"/>
        <v>0.61209561317160321</v>
      </c>
      <c r="AA20" s="137">
        <v>0</v>
      </c>
      <c r="AB20" s="137">
        <v>9.3400611466162972E-4</v>
      </c>
      <c r="AC20" s="137">
        <v>0.99906599388533834</v>
      </c>
      <c r="AD20" s="191">
        <f t="shared" si="15"/>
        <v>0.38790438682839667</v>
      </c>
    </row>
    <row r="21" spans="1:30" s="20" customFormat="1" ht="20.100000000000001" customHeight="1" x14ac:dyDescent="0.3">
      <c r="A21" s="19"/>
      <c r="B21" s="135">
        <v>335</v>
      </c>
      <c r="C21" s="51">
        <v>2</v>
      </c>
      <c r="D21" s="136" t="s">
        <v>80</v>
      </c>
      <c r="E21" s="188">
        <v>141900</v>
      </c>
      <c r="F21" s="188">
        <v>6248</v>
      </c>
      <c r="G21" s="188">
        <v>9419</v>
      </c>
      <c r="H21" s="188">
        <v>325926</v>
      </c>
      <c r="I21" s="188">
        <v>329851</v>
      </c>
      <c r="J21" s="141"/>
      <c r="K21" s="189">
        <v>150853.49957173807</v>
      </c>
      <c r="L21" s="190">
        <f t="shared" si="11"/>
        <v>457.33831206131879</v>
      </c>
      <c r="M21" s="141"/>
      <c r="N21" s="189">
        <v>89901.387657390471</v>
      </c>
      <c r="O21" s="190">
        <f t="shared" si="12"/>
        <v>272.55150858233105</v>
      </c>
      <c r="P21" s="141">
        <v>6</v>
      </c>
      <c r="Q21" s="189">
        <v>60952.111914347617</v>
      </c>
      <c r="R21" s="190">
        <f t="shared" si="13"/>
        <v>184.78680347898785</v>
      </c>
      <c r="S21" s="141"/>
      <c r="T21" s="137">
        <v>1.9975776200962449E-2</v>
      </c>
      <c r="U21" s="137">
        <v>1.930670977643485E-3</v>
      </c>
      <c r="V21" s="137">
        <v>5.5016503403141882E-2</v>
      </c>
      <c r="W21" s="137">
        <v>0.5854686899603555</v>
      </c>
      <c r="X21" s="137">
        <v>0.33053839072257263</v>
      </c>
      <c r="Y21" s="137">
        <v>7.0699687353240719E-3</v>
      </c>
      <c r="Z21" s="170">
        <f t="shared" si="14"/>
        <v>0.59595162135856217</v>
      </c>
      <c r="AA21" s="137">
        <v>0.14401404191433342</v>
      </c>
      <c r="AB21" s="137">
        <v>1.1832239726384864E-3</v>
      </c>
      <c r="AC21" s="137">
        <v>0.8548027341130281</v>
      </c>
      <c r="AD21" s="191">
        <f t="shared" si="15"/>
        <v>0.40404837864143794</v>
      </c>
    </row>
    <row r="22" spans="1:30" s="20" customFormat="1" ht="20.100000000000001" customHeight="1" x14ac:dyDescent="0.3">
      <c r="A22" s="19"/>
      <c r="B22" s="135">
        <v>357</v>
      </c>
      <c r="C22" s="51">
        <v>2</v>
      </c>
      <c r="D22" s="136" t="s">
        <v>64</v>
      </c>
      <c r="E22" s="188">
        <v>169075</v>
      </c>
      <c r="F22" s="188">
        <v>31682</v>
      </c>
      <c r="G22" s="188">
        <v>0</v>
      </c>
      <c r="H22" s="188">
        <v>472446</v>
      </c>
      <c r="I22" s="188">
        <v>472446</v>
      </c>
      <c r="J22" s="141"/>
      <c r="K22" s="189">
        <v>198921.4</v>
      </c>
      <c r="L22" s="190">
        <f t="shared" si="11"/>
        <v>421.04579147669784</v>
      </c>
      <c r="M22" s="141"/>
      <c r="N22" s="189">
        <v>111134.99</v>
      </c>
      <c r="O22" s="190">
        <f t="shared" si="12"/>
        <v>235.23321183796668</v>
      </c>
      <c r="P22" s="141"/>
      <c r="Q22" s="189">
        <v>87786.409999999989</v>
      </c>
      <c r="R22" s="190">
        <f t="shared" si="13"/>
        <v>185.81257963873117</v>
      </c>
      <c r="S22" s="141">
        <v>1</v>
      </c>
      <c r="T22" s="137">
        <v>2.3423586037124758E-2</v>
      </c>
      <c r="U22" s="137">
        <v>1.0277771204190508E-2</v>
      </c>
      <c r="V22" s="137">
        <v>9.6446042780945943E-2</v>
      </c>
      <c r="W22" s="137">
        <v>0.44165352424110538</v>
      </c>
      <c r="X22" s="137">
        <v>0.42044310257282608</v>
      </c>
      <c r="Y22" s="137">
        <v>7.7559731638073663E-3</v>
      </c>
      <c r="Z22" s="170">
        <f t="shared" si="14"/>
        <v>0.55868795413665906</v>
      </c>
      <c r="AA22" s="137">
        <v>0</v>
      </c>
      <c r="AB22" s="137">
        <v>1.3490698617246112E-3</v>
      </c>
      <c r="AC22" s="137">
        <v>0.99865093013827544</v>
      </c>
      <c r="AD22" s="191">
        <f t="shared" si="15"/>
        <v>0.44131204586334094</v>
      </c>
    </row>
    <row r="23" spans="1:30" s="20" customFormat="1" ht="20.100000000000001" customHeight="1" x14ac:dyDescent="0.3">
      <c r="A23" s="19"/>
      <c r="B23" s="135">
        <v>441</v>
      </c>
      <c r="C23" s="51">
        <v>2</v>
      </c>
      <c r="D23" s="136" t="s">
        <v>72</v>
      </c>
      <c r="E23" s="188">
        <v>290732</v>
      </c>
      <c r="F23" s="188">
        <v>121951</v>
      </c>
      <c r="G23" s="188">
        <v>26</v>
      </c>
      <c r="H23" s="188">
        <v>991429</v>
      </c>
      <c r="I23" s="188">
        <v>991440</v>
      </c>
      <c r="J23" s="141"/>
      <c r="K23" s="189">
        <v>351790.25</v>
      </c>
      <c r="L23" s="190">
        <f t="shared" si="11"/>
        <v>354.82757403372869</v>
      </c>
      <c r="M23" s="141"/>
      <c r="N23" s="189">
        <v>150588.51999999999</v>
      </c>
      <c r="O23" s="190">
        <f t="shared" si="12"/>
        <v>151.88868716210763</v>
      </c>
      <c r="P23" s="141"/>
      <c r="Q23" s="189">
        <v>201201.73</v>
      </c>
      <c r="R23" s="190">
        <f t="shared" si="13"/>
        <v>202.93888687162107</v>
      </c>
      <c r="S23" s="141">
        <v>1</v>
      </c>
      <c r="T23" s="137">
        <v>3.6276138446675751E-2</v>
      </c>
      <c r="U23" s="137">
        <v>1.1435134630448588E-3</v>
      </c>
      <c r="V23" s="137">
        <v>5.515506759745032E-2</v>
      </c>
      <c r="W23" s="137">
        <v>0.42752076984354453</v>
      </c>
      <c r="X23" s="137">
        <v>0.47666415740057738</v>
      </c>
      <c r="Y23" s="137">
        <v>3.2403532487071392E-3</v>
      </c>
      <c r="Z23" s="170">
        <f t="shared" si="14"/>
        <v>0.42806337014741025</v>
      </c>
      <c r="AA23" s="137">
        <v>0</v>
      </c>
      <c r="AB23" s="137">
        <v>6.7096838580861106E-4</v>
      </c>
      <c r="AC23" s="137">
        <v>0.9993290316141914</v>
      </c>
      <c r="AD23" s="191">
        <f t="shared" si="15"/>
        <v>0.57193662985258975</v>
      </c>
    </row>
    <row r="24" spans="1:30" s="63" customFormat="1" x14ac:dyDescent="0.3">
      <c r="A24" s="61"/>
      <c r="B24" s="65"/>
      <c r="C24" s="66"/>
      <c r="D24" s="81" t="s">
        <v>106</v>
      </c>
      <c r="E24" s="82">
        <f>SUM(E18:E23)</f>
        <v>1099881</v>
      </c>
      <c r="F24" s="82">
        <f>SUM(F18:F23)</f>
        <v>281099</v>
      </c>
      <c r="G24" s="82">
        <f t="shared" ref="G24:K24" si="16">SUM(G18:G23)</f>
        <v>9445</v>
      </c>
      <c r="H24" s="82">
        <f t="shared" si="16"/>
        <v>3463824</v>
      </c>
      <c r="I24" s="82">
        <f t="shared" si="16"/>
        <v>3467760</v>
      </c>
      <c r="J24" s="82"/>
      <c r="K24" s="82">
        <f t="shared" si="16"/>
        <v>1318427.729571738</v>
      </c>
      <c r="L24" s="83">
        <f t="shared" ref="L24" si="17">K24*1000/I24</f>
        <v>380.19578332172296</v>
      </c>
      <c r="M24" s="75"/>
      <c r="N24" s="84">
        <f>SUM(N18:N23)</f>
        <v>695489.04765739047</v>
      </c>
      <c r="O24" s="85">
        <f>N24*1000/H24</f>
        <v>200.78648558858373</v>
      </c>
      <c r="P24" s="73"/>
      <c r="Q24" s="84">
        <f>SUM(Q18:Q23)</f>
        <v>622938.68191434757</v>
      </c>
      <c r="R24" s="83">
        <f t="shared" ref="R24" si="18">Q24*1000/I24</f>
        <v>179.63719574432704</v>
      </c>
      <c r="S24" s="74"/>
      <c r="T24" s="71"/>
      <c r="U24" s="71"/>
      <c r="V24" s="71"/>
      <c r="W24" s="258" t="s">
        <v>114</v>
      </c>
      <c r="X24" s="259"/>
      <c r="Y24" s="260"/>
      <c r="Z24" s="64">
        <f t="shared" ref="Z24" si="19">N24/K24</f>
        <v>0.52751397142056822</v>
      </c>
      <c r="AA24" s="71"/>
      <c r="AB24" s="71"/>
      <c r="AC24" s="71"/>
      <c r="AD24" s="72">
        <f t="shared" ref="AD24" si="20">Q24/K24</f>
        <v>0.47248602857943178</v>
      </c>
    </row>
    <row r="25" spans="1:30" s="63" customFormat="1" x14ac:dyDescent="0.3">
      <c r="A25" s="61"/>
      <c r="B25" s="65"/>
      <c r="C25" s="66"/>
      <c r="D25" s="67"/>
      <c r="E25" s="68"/>
      <c r="F25" s="68"/>
      <c r="G25" s="68"/>
      <c r="H25" s="68"/>
      <c r="I25" s="68"/>
      <c r="J25" s="77"/>
      <c r="K25" s="89"/>
      <c r="L25" s="90"/>
      <c r="M25" s="75"/>
      <c r="N25" s="89"/>
      <c r="O25" s="69"/>
      <c r="P25" s="73"/>
      <c r="Q25" s="89"/>
      <c r="R25" s="90"/>
      <c r="S25" s="74"/>
      <c r="T25" s="71"/>
      <c r="U25" s="71"/>
      <c r="V25" s="71"/>
      <c r="W25" s="71"/>
      <c r="X25" s="71"/>
      <c r="Y25" s="71"/>
      <c r="Z25" s="64"/>
      <c r="AA25" s="71"/>
      <c r="AB25" s="71"/>
      <c r="AC25" s="71"/>
      <c r="AD25" s="72"/>
    </row>
    <row r="26" spans="1:30" s="63" customFormat="1" ht="16.8" thickBot="1" x14ac:dyDescent="0.35">
      <c r="A26" s="61"/>
      <c r="B26" s="65"/>
      <c r="C26" s="66"/>
      <c r="D26" s="91"/>
      <c r="E26" s="92"/>
      <c r="F26" s="92"/>
      <c r="G26" s="92"/>
      <c r="H26" s="92"/>
      <c r="I26" s="92"/>
      <c r="J26" s="93"/>
      <c r="K26" s="94"/>
      <c r="L26" s="95"/>
      <c r="M26" s="103"/>
      <c r="N26" s="94"/>
      <c r="O26" s="96"/>
      <c r="P26" s="97"/>
      <c r="Q26" s="94"/>
      <c r="R26" s="95"/>
      <c r="S26" s="104"/>
      <c r="T26" s="99"/>
      <c r="U26" s="99"/>
      <c r="V26" s="99"/>
      <c r="W26" s="99"/>
      <c r="X26" s="99"/>
      <c r="Y26" s="99"/>
      <c r="Z26" s="100"/>
      <c r="AA26" s="99"/>
      <c r="AB26" s="99"/>
      <c r="AC26" s="99"/>
      <c r="AD26" s="101"/>
    </row>
    <row r="27" spans="1:30" s="63" customFormat="1" ht="17.25" customHeight="1" thickBot="1" x14ac:dyDescent="0.35">
      <c r="A27" s="61"/>
      <c r="B27" s="65"/>
      <c r="C27" s="102"/>
      <c r="D27" s="268" t="s">
        <v>111</v>
      </c>
      <c r="E27" s="269"/>
      <c r="F27" s="269"/>
      <c r="G27" s="269"/>
      <c r="H27" s="269"/>
      <c r="I27" s="269"/>
      <c r="J27" s="269"/>
      <c r="K27" s="269"/>
      <c r="L27" s="269"/>
      <c r="M27" s="269"/>
      <c r="N27" s="269"/>
      <c r="O27" s="269"/>
      <c r="P27" s="269"/>
      <c r="Q27" s="269"/>
      <c r="R27" s="269"/>
      <c r="S27" s="269"/>
      <c r="T27" s="269"/>
      <c r="U27" s="269"/>
      <c r="V27" s="269"/>
      <c r="W27" s="269"/>
      <c r="X27" s="269"/>
      <c r="Y27" s="269"/>
      <c r="Z27" s="269"/>
      <c r="AA27" s="269"/>
      <c r="AB27" s="269"/>
      <c r="AC27" s="269"/>
      <c r="AD27" s="270"/>
    </row>
    <row r="28" spans="1:30" s="20" customFormat="1" ht="20.100000000000001" customHeight="1" x14ac:dyDescent="0.3">
      <c r="A28" s="19"/>
      <c r="B28" s="135">
        <v>14</v>
      </c>
      <c r="C28" s="51">
        <v>3</v>
      </c>
      <c r="D28" s="136" t="s">
        <v>26</v>
      </c>
      <c r="E28" s="188">
        <v>44079</v>
      </c>
      <c r="F28" s="188">
        <v>9793</v>
      </c>
      <c r="G28" s="188">
        <v>0</v>
      </c>
      <c r="H28" s="188">
        <v>151234</v>
      </c>
      <c r="I28" s="188">
        <v>151234</v>
      </c>
      <c r="J28" s="141"/>
      <c r="K28" s="189">
        <v>55758.73</v>
      </c>
      <c r="L28" s="190">
        <f t="shared" ref="L28:L34" si="21">K28*1000/I28</f>
        <v>368.69176243437323</v>
      </c>
      <c r="M28" s="141"/>
      <c r="N28" s="189">
        <v>29496.99</v>
      </c>
      <c r="O28" s="190">
        <f t="shared" ref="O28:O34" si="22">N28*1000/I28</f>
        <v>195.04205403546823</v>
      </c>
      <c r="P28" s="141"/>
      <c r="Q28" s="189">
        <v>26261.74</v>
      </c>
      <c r="R28" s="190">
        <f t="shared" ref="R28:R34" si="23">Q28*1000/I28</f>
        <v>173.64970839890501</v>
      </c>
      <c r="S28" s="141"/>
      <c r="T28" s="137">
        <v>2.8250340119449473E-2</v>
      </c>
      <c r="U28" s="137">
        <v>0</v>
      </c>
      <c r="V28" s="137">
        <v>0.12687226730591833</v>
      </c>
      <c r="W28" s="137">
        <v>0.51039682354030014</v>
      </c>
      <c r="X28" s="137">
        <v>0.32766529737441003</v>
      </c>
      <c r="Y28" s="137">
        <v>6.81527165992191E-3</v>
      </c>
      <c r="Z28" s="170">
        <f t="shared" ref="Z28:Z34" si="24">N28/K28</f>
        <v>0.52901115215500782</v>
      </c>
      <c r="AA28" s="137">
        <v>0</v>
      </c>
      <c r="AB28" s="137">
        <v>0</v>
      </c>
      <c r="AC28" s="137">
        <v>1</v>
      </c>
      <c r="AD28" s="191">
        <f t="shared" ref="AD28:AD34" si="25">Q28/K28</f>
        <v>0.47098884784499218</v>
      </c>
    </row>
    <row r="29" spans="1:30" s="20" customFormat="1" ht="20.100000000000001" customHeight="1" x14ac:dyDescent="0.3">
      <c r="A29" s="19"/>
      <c r="B29" s="135">
        <v>36</v>
      </c>
      <c r="C29" s="51">
        <v>3</v>
      </c>
      <c r="D29" s="136" t="s">
        <v>48</v>
      </c>
      <c r="E29" s="188">
        <v>30403</v>
      </c>
      <c r="F29" s="188">
        <v>26409</v>
      </c>
      <c r="G29" s="188">
        <v>0</v>
      </c>
      <c r="H29" s="188">
        <v>131000</v>
      </c>
      <c r="I29" s="188">
        <v>131000</v>
      </c>
      <c r="J29" s="141"/>
      <c r="K29" s="189">
        <v>56716.87</v>
      </c>
      <c r="L29" s="190">
        <f t="shared" si="21"/>
        <v>432.95320610687025</v>
      </c>
      <c r="M29" s="141"/>
      <c r="N29" s="189">
        <v>32732.699999999997</v>
      </c>
      <c r="O29" s="190">
        <f t="shared" si="22"/>
        <v>249.86793893129769</v>
      </c>
      <c r="P29" s="141"/>
      <c r="Q29" s="189">
        <v>23984.170000000002</v>
      </c>
      <c r="R29" s="190">
        <f t="shared" si="23"/>
        <v>183.08526717557254</v>
      </c>
      <c r="S29" s="141"/>
      <c r="T29" s="137">
        <v>2.2051648657153245E-2</v>
      </c>
      <c r="U29" s="137">
        <v>0</v>
      </c>
      <c r="V29" s="137">
        <v>7.9961323080589147E-2</v>
      </c>
      <c r="W29" s="137">
        <v>0.35035912100132288</v>
      </c>
      <c r="X29" s="137">
        <v>0.53998722989548675</v>
      </c>
      <c r="Y29" s="137">
        <v>7.640677365448008E-3</v>
      </c>
      <c r="Z29" s="170">
        <f t="shared" si="24"/>
        <v>0.5771245839200928</v>
      </c>
      <c r="AA29" s="137">
        <v>0</v>
      </c>
      <c r="AB29" s="137">
        <v>0</v>
      </c>
      <c r="AC29" s="137">
        <v>1</v>
      </c>
      <c r="AD29" s="191">
        <f t="shared" si="25"/>
        <v>0.42287541607990708</v>
      </c>
    </row>
    <row r="30" spans="1:30" s="20" customFormat="1" ht="20.100000000000001" customHeight="1" x14ac:dyDescent="0.3">
      <c r="A30" s="19"/>
      <c r="B30" s="135">
        <v>55</v>
      </c>
      <c r="C30" s="51">
        <v>3</v>
      </c>
      <c r="D30" s="136" t="s">
        <v>79</v>
      </c>
      <c r="E30" s="188">
        <v>26137</v>
      </c>
      <c r="F30" s="188">
        <v>8348</v>
      </c>
      <c r="G30" s="188">
        <v>109</v>
      </c>
      <c r="H30" s="188">
        <v>73368</v>
      </c>
      <c r="I30" s="188">
        <v>73413</v>
      </c>
      <c r="J30" s="141"/>
      <c r="K30" s="189">
        <v>30820.67</v>
      </c>
      <c r="L30" s="190">
        <f t="shared" si="21"/>
        <v>419.82578017517335</v>
      </c>
      <c r="M30" s="141"/>
      <c r="N30" s="189">
        <v>9526.89</v>
      </c>
      <c r="O30" s="190">
        <f t="shared" si="22"/>
        <v>129.77115769686569</v>
      </c>
      <c r="P30" s="141"/>
      <c r="Q30" s="189">
        <v>21293.78</v>
      </c>
      <c r="R30" s="190">
        <f t="shared" si="23"/>
        <v>290.05462247830764</v>
      </c>
      <c r="S30" s="141"/>
      <c r="T30" s="137">
        <v>4.2433574860211466E-2</v>
      </c>
      <c r="U30" s="137">
        <v>1.4470619478129802E-2</v>
      </c>
      <c r="V30" s="137">
        <v>0.13289331565705073</v>
      </c>
      <c r="W30" s="137">
        <v>0.68729354490290129</v>
      </c>
      <c r="X30" s="137">
        <v>0.11144560291973563</v>
      </c>
      <c r="Y30" s="137">
        <v>1.1463342181971242E-2</v>
      </c>
      <c r="Z30" s="170">
        <f t="shared" si="24"/>
        <v>0.30910716736527794</v>
      </c>
      <c r="AA30" s="137">
        <v>0</v>
      </c>
      <c r="AB30" s="137">
        <v>1.4328127744346003E-3</v>
      </c>
      <c r="AC30" s="137">
        <v>0.99856718722556548</v>
      </c>
      <c r="AD30" s="191">
        <f t="shared" si="25"/>
        <v>0.69089283263472212</v>
      </c>
    </row>
    <row r="31" spans="1:30" s="20" customFormat="1" ht="20.100000000000001" customHeight="1" x14ac:dyDescent="0.3">
      <c r="A31" s="19"/>
      <c r="B31" s="135">
        <v>103</v>
      </c>
      <c r="C31" s="51">
        <v>3</v>
      </c>
      <c r="D31" s="136" t="s">
        <v>78</v>
      </c>
      <c r="E31" s="188">
        <v>26734</v>
      </c>
      <c r="F31" s="188">
        <v>8362</v>
      </c>
      <c r="G31" s="188">
        <v>46</v>
      </c>
      <c r="H31" s="188">
        <v>77754</v>
      </c>
      <c r="I31" s="188">
        <v>77773</v>
      </c>
      <c r="J31" s="141"/>
      <c r="K31" s="189">
        <v>30370.73</v>
      </c>
      <c r="L31" s="190">
        <f t="shared" si="21"/>
        <v>390.50480243786404</v>
      </c>
      <c r="M31" s="141"/>
      <c r="N31" s="189">
        <v>11421.39</v>
      </c>
      <c r="O31" s="190">
        <f t="shared" si="22"/>
        <v>146.85546397850155</v>
      </c>
      <c r="P31" s="141"/>
      <c r="Q31" s="189">
        <v>18949.34</v>
      </c>
      <c r="R31" s="190">
        <f t="shared" si="23"/>
        <v>243.6493384593625</v>
      </c>
      <c r="S31" s="141"/>
      <c r="T31" s="137">
        <v>3.7510320547674149E-2</v>
      </c>
      <c r="U31" s="137">
        <v>0</v>
      </c>
      <c r="V31" s="137">
        <v>6.1601959131068994E-2</v>
      </c>
      <c r="W31" s="137">
        <v>0.40895985514897931</v>
      </c>
      <c r="X31" s="137">
        <v>0.49192786517227766</v>
      </c>
      <c r="Y31" s="137">
        <v>0</v>
      </c>
      <c r="Z31" s="170">
        <f t="shared" si="24"/>
        <v>0.37606570536829376</v>
      </c>
      <c r="AA31" s="137">
        <v>0</v>
      </c>
      <c r="AB31" s="137">
        <v>0</v>
      </c>
      <c r="AC31" s="137">
        <v>1</v>
      </c>
      <c r="AD31" s="191">
        <f t="shared" si="25"/>
        <v>0.62393429463170624</v>
      </c>
    </row>
    <row r="32" spans="1:30" s="20" customFormat="1" ht="20.100000000000001" customHeight="1" x14ac:dyDescent="0.3">
      <c r="A32" s="19"/>
      <c r="B32" s="135">
        <v>123</v>
      </c>
      <c r="C32" s="51">
        <v>3</v>
      </c>
      <c r="D32" s="136" t="s">
        <v>88</v>
      </c>
      <c r="E32" s="188">
        <v>37290</v>
      </c>
      <c r="F32" s="188">
        <v>9895</v>
      </c>
      <c r="G32" s="188">
        <v>0</v>
      </c>
      <c r="H32" s="188">
        <v>107909</v>
      </c>
      <c r="I32" s="188">
        <v>107909</v>
      </c>
      <c r="J32" s="141"/>
      <c r="K32" s="189">
        <v>50000.55</v>
      </c>
      <c r="L32" s="190">
        <f t="shared" si="21"/>
        <v>463.35847797681379</v>
      </c>
      <c r="M32" s="141"/>
      <c r="N32" s="189">
        <v>13745.31</v>
      </c>
      <c r="O32" s="190">
        <f t="shared" si="22"/>
        <v>127.3787172524998</v>
      </c>
      <c r="P32" s="141"/>
      <c r="Q32" s="189">
        <v>36255.24</v>
      </c>
      <c r="R32" s="190">
        <f t="shared" si="23"/>
        <v>335.97976072431402</v>
      </c>
      <c r="S32" s="141">
        <v>1</v>
      </c>
      <c r="T32" s="137">
        <v>4.3256936365931364E-2</v>
      </c>
      <c r="U32" s="137">
        <v>1.0889532502358988E-2</v>
      </c>
      <c r="V32" s="137">
        <v>0.15691170297359611</v>
      </c>
      <c r="W32" s="137">
        <v>0.59869802863667687</v>
      </c>
      <c r="X32" s="137">
        <v>0.16805295769975359</v>
      </c>
      <c r="Y32" s="137">
        <v>2.2190841821683176E-2</v>
      </c>
      <c r="Z32" s="170">
        <f t="shared" si="24"/>
        <v>0.27490317606506326</v>
      </c>
      <c r="AA32" s="137">
        <v>0</v>
      </c>
      <c r="AB32" s="137">
        <v>7.8885148739878705E-5</v>
      </c>
      <c r="AC32" s="137">
        <v>0.99992111485126012</v>
      </c>
      <c r="AD32" s="191">
        <f t="shared" si="25"/>
        <v>0.72509682393493669</v>
      </c>
    </row>
    <row r="33" spans="1:30" s="20" customFormat="1" ht="20.100000000000001" customHeight="1" x14ac:dyDescent="0.3">
      <c r="A33" s="19"/>
      <c r="B33" s="135">
        <v>179</v>
      </c>
      <c r="C33" s="51">
        <v>3</v>
      </c>
      <c r="D33" s="136" t="s">
        <v>30</v>
      </c>
      <c r="E33" s="188">
        <v>27486</v>
      </c>
      <c r="F33" s="188">
        <v>13679</v>
      </c>
      <c r="G33" s="188">
        <v>0</v>
      </c>
      <c r="H33" s="188">
        <v>102089</v>
      </c>
      <c r="I33" s="188">
        <v>102089</v>
      </c>
      <c r="J33" s="141"/>
      <c r="K33" s="189">
        <v>45312.58</v>
      </c>
      <c r="L33" s="190">
        <f t="shared" si="21"/>
        <v>443.85369628461439</v>
      </c>
      <c r="M33" s="141"/>
      <c r="N33" s="189">
        <v>15952.89</v>
      </c>
      <c r="O33" s="190">
        <f t="shared" si="22"/>
        <v>156.26453388709851</v>
      </c>
      <c r="P33" s="141"/>
      <c r="Q33" s="189">
        <v>29359.69</v>
      </c>
      <c r="R33" s="190">
        <f t="shared" si="23"/>
        <v>287.58916239751591</v>
      </c>
      <c r="S33" s="141"/>
      <c r="T33" s="137">
        <v>3.5260695710933883E-2</v>
      </c>
      <c r="U33" s="137">
        <v>0</v>
      </c>
      <c r="V33" s="137">
        <v>0.10698375027972988</v>
      </c>
      <c r="W33" s="137">
        <v>0.51321923488471366</v>
      </c>
      <c r="X33" s="137">
        <v>0.33848036311915897</v>
      </c>
      <c r="Y33" s="137">
        <v>6.0559560054635874E-3</v>
      </c>
      <c r="Z33" s="170">
        <f t="shared" si="24"/>
        <v>0.35206315773676977</v>
      </c>
      <c r="AA33" s="137">
        <v>0</v>
      </c>
      <c r="AB33" s="137">
        <v>1.6948407834006421E-3</v>
      </c>
      <c r="AC33" s="137">
        <v>0.99830515921659946</v>
      </c>
      <c r="AD33" s="191">
        <f t="shared" si="25"/>
        <v>0.64793684226323012</v>
      </c>
    </row>
    <row r="34" spans="1:30" s="20" customFormat="1" ht="20.100000000000001" customHeight="1" x14ac:dyDescent="0.3">
      <c r="A34" s="19"/>
      <c r="B34" s="135">
        <v>293</v>
      </c>
      <c r="C34" s="51">
        <v>3</v>
      </c>
      <c r="D34" s="136" t="s">
        <v>74</v>
      </c>
      <c r="E34" s="188">
        <v>26711</v>
      </c>
      <c r="F34" s="188">
        <v>8064</v>
      </c>
      <c r="G34" s="188">
        <v>0</v>
      </c>
      <c r="H34" s="188">
        <v>81961</v>
      </c>
      <c r="I34" s="188">
        <v>81961</v>
      </c>
      <c r="J34" s="141"/>
      <c r="K34" s="189">
        <v>35870.92</v>
      </c>
      <c r="L34" s="190">
        <f t="shared" si="21"/>
        <v>437.65839850660677</v>
      </c>
      <c r="M34" s="141"/>
      <c r="N34" s="189">
        <v>19504.27</v>
      </c>
      <c r="O34" s="190">
        <f t="shared" si="22"/>
        <v>237.97013213601591</v>
      </c>
      <c r="P34" s="141"/>
      <c r="Q34" s="189">
        <v>16366.65</v>
      </c>
      <c r="R34" s="190">
        <f t="shared" si="23"/>
        <v>199.6882663705909</v>
      </c>
      <c r="S34" s="141">
        <v>1</v>
      </c>
      <c r="T34" s="137">
        <v>2.315441695587684E-2</v>
      </c>
      <c r="U34" s="137">
        <v>3.8914555633202371E-3</v>
      </c>
      <c r="V34" s="137">
        <v>0.11651294819031935</v>
      </c>
      <c r="W34" s="137">
        <v>0.56608373448480764</v>
      </c>
      <c r="X34" s="137">
        <v>0.28039808718808751</v>
      </c>
      <c r="Y34" s="137">
        <v>9.959357617588354E-3</v>
      </c>
      <c r="Z34" s="170">
        <f t="shared" si="24"/>
        <v>0.54373486935935855</v>
      </c>
      <c r="AA34" s="137">
        <v>0</v>
      </c>
      <c r="AB34" s="137">
        <v>3.9562158413603277E-3</v>
      </c>
      <c r="AC34" s="137">
        <v>0.9960437841586397</v>
      </c>
      <c r="AD34" s="191">
        <f t="shared" si="25"/>
        <v>0.4562651306406415</v>
      </c>
    </row>
    <row r="35" spans="1:30" s="76" customFormat="1" x14ac:dyDescent="0.3">
      <c r="A35" s="62"/>
      <c r="B35" s="65"/>
      <c r="C35" s="66"/>
      <c r="D35" s="81" t="s">
        <v>106</v>
      </c>
      <c r="E35" s="82">
        <f>SUM(E28:E34)</f>
        <v>218840</v>
      </c>
      <c r="F35" s="82">
        <f>SUM(F28:F34)</f>
        <v>84550</v>
      </c>
      <c r="G35" s="82">
        <f>SUM(G28:G34)</f>
        <v>155</v>
      </c>
      <c r="H35" s="82">
        <f>SUM(H28:H34)</f>
        <v>725315</v>
      </c>
      <c r="I35" s="82">
        <f>SUM(I28:I34)</f>
        <v>725379</v>
      </c>
      <c r="J35" s="82"/>
      <c r="K35" s="82">
        <f>SUM(K28:K34)</f>
        <v>304851.05000000005</v>
      </c>
      <c r="L35" s="83">
        <f t="shared" ref="L35" si="26">K35*1000/I35</f>
        <v>420.26451000097887</v>
      </c>
      <c r="M35" s="75"/>
      <c r="N35" s="84">
        <f>SUM(N28:N34)</f>
        <v>132380.44</v>
      </c>
      <c r="O35" s="85">
        <f t="shared" ref="O35" si="27">N35*1000/I35</f>
        <v>182.49830778117371</v>
      </c>
      <c r="P35" s="86"/>
      <c r="Q35" s="84">
        <f>SUM(Q28:Q34)</f>
        <v>172470.61</v>
      </c>
      <c r="R35" s="83">
        <f t="shared" ref="R35" si="28">Q35*1000/I35</f>
        <v>237.76620221980511</v>
      </c>
      <c r="S35" s="79"/>
      <c r="T35" s="71"/>
      <c r="U35" s="71"/>
      <c r="V35" s="71"/>
      <c r="W35" s="258" t="s">
        <v>114</v>
      </c>
      <c r="X35" s="259"/>
      <c r="Y35" s="260"/>
      <c r="Z35" s="64">
        <f t="shared" ref="Z35" si="29">N35/K35</f>
        <v>0.43424629831519357</v>
      </c>
      <c r="AA35" s="71"/>
      <c r="AB35" s="71"/>
      <c r="AC35" s="71"/>
      <c r="AD35" s="72">
        <f t="shared" ref="AD35" si="30">Q35/K35</f>
        <v>0.56575370168480632</v>
      </c>
    </row>
    <row r="36" spans="1:30" s="76" customFormat="1" x14ac:dyDescent="0.3">
      <c r="A36" s="62"/>
      <c r="B36" s="65"/>
      <c r="C36" s="66"/>
      <c r="D36" s="67"/>
      <c r="E36" s="68"/>
      <c r="F36" s="68"/>
      <c r="G36" s="68"/>
      <c r="H36" s="68"/>
      <c r="I36" s="68"/>
      <c r="J36" s="75"/>
      <c r="K36" s="89"/>
      <c r="L36" s="90"/>
      <c r="M36" s="75"/>
      <c r="N36" s="89"/>
      <c r="O36" s="69"/>
      <c r="P36" s="73"/>
      <c r="Q36" s="89"/>
      <c r="R36" s="90"/>
      <c r="S36" s="79"/>
      <c r="T36" s="71"/>
      <c r="U36" s="71"/>
      <c r="V36" s="71"/>
      <c r="W36" s="71"/>
      <c r="X36" s="71"/>
      <c r="Y36" s="71"/>
      <c r="Z36" s="64"/>
      <c r="AA36" s="71"/>
      <c r="AB36" s="71"/>
      <c r="AC36" s="71"/>
      <c r="AD36" s="72"/>
    </row>
    <row r="37" spans="1:30" s="76" customFormat="1" ht="16.8" thickBot="1" x14ac:dyDescent="0.35">
      <c r="A37" s="62"/>
      <c r="B37" s="65"/>
      <c r="C37" s="66"/>
      <c r="D37" s="91"/>
      <c r="E37" s="92"/>
      <c r="F37" s="92"/>
      <c r="G37" s="92"/>
      <c r="H37" s="92"/>
      <c r="I37" s="92"/>
      <c r="J37" s="103"/>
      <c r="K37" s="94"/>
      <c r="L37" s="95"/>
      <c r="M37" s="103"/>
      <c r="N37" s="94"/>
      <c r="O37" s="96"/>
      <c r="P37" s="97"/>
      <c r="Q37" s="94"/>
      <c r="R37" s="95"/>
      <c r="S37" s="105"/>
      <c r="T37" s="99"/>
      <c r="U37" s="99"/>
      <c r="V37" s="99"/>
      <c r="W37" s="99"/>
      <c r="X37" s="99"/>
      <c r="Y37" s="99"/>
      <c r="Z37" s="100"/>
      <c r="AA37" s="99"/>
      <c r="AB37" s="99"/>
      <c r="AC37" s="99"/>
      <c r="AD37" s="101"/>
    </row>
    <row r="38" spans="1:30" s="76" customFormat="1" ht="17.25" customHeight="1" thickBot="1" x14ac:dyDescent="0.35">
      <c r="A38" s="62"/>
      <c r="B38" s="65"/>
      <c r="C38" s="102"/>
      <c r="D38" s="261" t="s">
        <v>108</v>
      </c>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3"/>
    </row>
    <row r="39" spans="1:30" s="20" customFormat="1" ht="20.100000000000001" customHeight="1" x14ac:dyDescent="0.3">
      <c r="A39" s="19"/>
      <c r="B39" s="135">
        <v>12</v>
      </c>
      <c r="C39" s="51">
        <v>4</v>
      </c>
      <c r="D39" s="136" t="s">
        <v>69</v>
      </c>
      <c r="E39" s="188">
        <v>40105</v>
      </c>
      <c r="F39" s="188">
        <v>0</v>
      </c>
      <c r="G39" s="188">
        <v>2657</v>
      </c>
      <c r="H39" s="188">
        <v>89684</v>
      </c>
      <c r="I39" s="188">
        <v>90791</v>
      </c>
      <c r="J39" s="141"/>
      <c r="K39" s="189">
        <v>32092.3</v>
      </c>
      <c r="L39" s="190">
        <f t="shared" ref="L39:L53" si="31">K39*1000/I39</f>
        <v>353.47446332786291</v>
      </c>
      <c r="M39" s="141"/>
      <c r="N39" s="189">
        <v>12602.92</v>
      </c>
      <c r="O39" s="190">
        <f t="shared" ref="O39:O53" si="32">N39*1000/I39</f>
        <v>138.8124373561256</v>
      </c>
      <c r="P39" s="141"/>
      <c r="Q39" s="189">
        <v>19489.379999999997</v>
      </c>
      <c r="R39" s="190">
        <f t="shared" ref="R39:R53" si="33">Q39*1000/I39</f>
        <v>214.66202597173725</v>
      </c>
      <c r="S39" s="141"/>
      <c r="T39" s="137">
        <v>3.9209960866211958E-2</v>
      </c>
      <c r="U39" s="137">
        <v>1.2415376753958606E-2</v>
      </c>
      <c r="V39" s="137">
        <v>0.11007528414050077</v>
      </c>
      <c r="W39" s="137">
        <v>0.51314774671266661</v>
      </c>
      <c r="X39" s="137">
        <v>0.30959333233885483</v>
      </c>
      <c r="Y39" s="137">
        <v>1.5558299187807271E-2</v>
      </c>
      <c r="Z39" s="170">
        <f t="shared" ref="Z39:Z53" si="34">N39/K39</f>
        <v>0.39270853132994521</v>
      </c>
      <c r="AA39" s="137">
        <v>0</v>
      </c>
      <c r="AB39" s="137">
        <v>3.1771149210493106E-3</v>
      </c>
      <c r="AC39" s="137">
        <v>0.99682288507895078</v>
      </c>
      <c r="AD39" s="191">
        <f t="shared" ref="AD39:AD53" si="35">Q39/K39</f>
        <v>0.60729146867005479</v>
      </c>
    </row>
    <row r="40" spans="1:30" s="20" customFormat="1" ht="20.100000000000001" customHeight="1" x14ac:dyDescent="0.3">
      <c r="A40" s="19"/>
      <c r="B40" s="135">
        <v>21</v>
      </c>
      <c r="C40" s="51">
        <v>4</v>
      </c>
      <c r="D40" s="136" t="s">
        <v>92</v>
      </c>
      <c r="E40" s="188">
        <v>32044</v>
      </c>
      <c r="F40" s="188">
        <v>2306</v>
      </c>
      <c r="G40" s="188">
        <v>0</v>
      </c>
      <c r="H40" s="188">
        <v>97610</v>
      </c>
      <c r="I40" s="188">
        <v>97610</v>
      </c>
      <c r="J40" s="141"/>
      <c r="K40" s="189">
        <v>28141.71</v>
      </c>
      <c r="L40" s="190">
        <f t="shared" si="31"/>
        <v>288.30765290441553</v>
      </c>
      <c r="M40" s="141"/>
      <c r="N40" s="189">
        <v>10865.77</v>
      </c>
      <c r="O40" s="190">
        <f t="shared" si="32"/>
        <v>111.31820510193627</v>
      </c>
      <c r="P40" s="141"/>
      <c r="Q40" s="189">
        <v>17275.940000000002</v>
      </c>
      <c r="R40" s="190">
        <f t="shared" si="33"/>
        <v>176.9894478024793</v>
      </c>
      <c r="S40" s="141"/>
      <c r="T40" s="137">
        <v>4.949764259688913E-2</v>
      </c>
      <c r="U40" s="137">
        <v>1.1467203888909851E-3</v>
      </c>
      <c r="V40" s="137">
        <v>0.14891903657080904</v>
      </c>
      <c r="W40" s="137">
        <v>0.66388484203144371</v>
      </c>
      <c r="X40" s="137">
        <v>0.11935095257860233</v>
      </c>
      <c r="Y40" s="137">
        <v>1.7200805833364776E-2</v>
      </c>
      <c r="Z40" s="170">
        <f t="shared" si="34"/>
        <v>0.3861090886090433</v>
      </c>
      <c r="AA40" s="137">
        <v>0</v>
      </c>
      <c r="AB40" s="137">
        <v>2.1110284013489277E-3</v>
      </c>
      <c r="AC40" s="137">
        <v>0.99788897159865098</v>
      </c>
      <c r="AD40" s="191">
        <f t="shared" si="35"/>
        <v>0.61389091139095675</v>
      </c>
    </row>
    <row r="41" spans="1:30" s="20" customFormat="1" ht="20.100000000000001" customHeight="1" x14ac:dyDescent="0.3">
      <c r="A41" s="19"/>
      <c r="B41" s="135">
        <v>34</v>
      </c>
      <c r="C41" s="51">
        <v>4</v>
      </c>
      <c r="D41" s="136" t="s">
        <v>132</v>
      </c>
      <c r="E41" s="188">
        <v>25945</v>
      </c>
      <c r="F41" s="188">
        <v>4259</v>
      </c>
      <c r="G41" s="188">
        <v>1564</v>
      </c>
      <c r="H41" s="188">
        <v>64044</v>
      </c>
      <c r="I41" s="188">
        <v>64696</v>
      </c>
      <c r="J41" s="141"/>
      <c r="K41" s="189">
        <v>27972.39</v>
      </c>
      <c r="L41" s="190">
        <f t="shared" si="31"/>
        <v>432.3666068999629</v>
      </c>
      <c r="M41" s="141"/>
      <c r="N41" s="189">
        <v>14173.55</v>
      </c>
      <c r="O41" s="190">
        <f t="shared" si="32"/>
        <v>219.07923210090269</v>
      </c>
      <c r="P41" s="141"/>
      <c r="Q41" s="189">
        <v>13798.84</v>
      </c>
      <c r="R41" s="190">
        <f t="shared" si="33"/>
        <v>213.28737479906022</v>
      </c>
      <c r="S41" s="141"/>
      <c r="T41" s="137">
        <v>2.4897079419058742E-2</v>
      </c>
      <c r="U41" s="137">
        <v>0</v>
      </c>
      <c r="V41" s="137">
        <v>0.10105231222946968</v>
      </c>
      <c r="W41" s="137">
        <v>0.71761767517664954</v>
      </c>
      <c r="X41" s="137">
        <v>0.15097205710637068</v>
      </c>
      <c r="Y41" s="137">
        <v>5.4608760684514476E-3</v>
      </c>
      <c r="Z41" s="170">
        <f t="shared" si="34"/>
        <v>0.5066978545630173</v>
      </c>
      <c r="AA41" s="137">
        <v>0.55980937528082075</v>
      </c>
      <c r="AB41" s="137">
        <v>9.3631058842627351E-4</v>
      </c>
      <c r="AC41" s="137">
        <v>0.439254314130753</v>
      </c>
      <c r="AD41" s="191">
        <f t="shared" si="35"/>
        <v>0.4933021454369827</v>
      </c>
    </row>
    <row r="42" spans="1:30" s="20" customFormat="1" ht="20.100000000000001" customHeight="1" x14ac:dyDescent="0.3">
      <c r="A42" s="19"/>
      <c r="B42" s="135">
        <v>87</v>
      </c>
      <c r="C42" s="51">
        <v>4</v>
      </c>
      <c r="D42" s="136" t="s">
        <v>76</v>
      </c>
      <c r="E42" s="188">
        <v>73991</v>
      </c>
      <c r="F42" s="188">
        <v>6589</v>
      </c>
      <c r="G42" s="188">
        <v>3838</v>
      </c>
      <c r="H42" s="188">
        <v>169447</v>
      </c>
      <c r="I42" s="188">
        <v>171046</v>
      </c>
      <c r="J42" s="141"/>
      <c r="K42" s="189">
        <v>44481.85</v>
      </c>
      <c r="L42" s="190">
        <f t="shared" si="31"/>
        <v>260.05782070320265</v>
      </c>
      <c r="M42" s="141"/>
      <c r="N42" s="189">
        <v>23434.25</v>
      </c>
      <c r="O42" s="190">
        <f t="shared" si="32"/>
        <v>137.00554236871952</v>
      </c>
      <c r="P42" s="141"/>
      <c r="Q42" s="189">
        <v>21047.600000000002</v>
      </c>
      <c r="R42" s="190">
        <f t="shared" si="33"/>
        <v>123.05227833448315</v>
      </c>
      <c r="S42" s="141">
        <v>2</v>
      </c>
      <c r="T42" s="137">
        <v>3.9841257987774305E-2</v>
      </c>
      <c r="U42" s="137">
        <v>0</v>
      </c>
      <c r="V42" s="137">
        <v>0.14035695616458815</v>
      </c>
      <c r="W42" s="137">
        <v>0.57194106916159038</v>
      </c>
      <c r="X42" s="137">
        <v>0.23732186863245036</v>
      </c>
      <c r="Y42" s="137">
        <v>1.0538848053596766E-2</v>
      </c>
      <c r="Z42" s="170">
        <f t="shared" si="34"/>
        <v>0.52682723402916021</v>
      </c>
      <c r="AA42" s="137">
        <v>0</v>
      </c>
      <c r="AB42" s="137">
        <v>5.6491001349322483E-3</v>
      </c>
      <c r="AC42" s="137">
        <v>0.99435089986506764</v>
      </c>
      <c r="AD42" s="191">
        <f t="shared" si="35"/>
        <v>0.47317276597083985</v>
      </c>
    </row>
    <row r="43" spans="1:30" s="20" customFormat="1" ht="20.100000000000001" customHeight="1" x14ac:dyDescent="0.3">
      <c r="A43" s="19"/>
      <c r="B43" s="135">
        <v>88</v>
      </c>
      <c r="C43" s="51">
        <v>4</v>
      </c>
      <c r="D43" s="136" t="s">
        <v>75</v>
      </c>
      <c r="E43" s="188">
        <v>33470</v>
      </c>
      <c r="F43" s="188">
        <v>448</v>
      </c>
      <c r="G43" s="188">
        <v>11556</v>
      </c>
      <c r="H43" s="188">
        <v>56619</v>
      </c>
      <c r="I43" s="188">
        <v>61434</v>
      </c>
      <c r="J43" s="141"/>
      <c r="K43" s="189">
        <v>24836.25</v>
      </c>
      <c r="L43" s="190">
        <f t="shared" si="31"/>
        <v>404.27531985545465</v>
      </c>
      <c r="M43" s="141"/>
      <c r="N43" s="189">
        <v>12498.3</v>
      </c>
      <c r="O43" s="190">
        <f t="shared" si="32"/>
        <v>203.44271901552887</v>
      </c>
      <c r="P43" s="141"/>
      <c r="Q43" s="189">
        <v>12337.95</v>
      </c>
      <c r="R43" s="190">
        <f t="shared" si="33"/>
        <v>200.83260083992576</v>
      </c>
      <c r="S43" s="141"/>
      <c r="T43" s="137">
        <v>2.4960994695278561E-2</v>
      </c>
      <c r="U43" s="137">
        <v>1.2015234071833769E-2</v>
      </c>
      <c r="V43" s="137">
        <v>0.15958650376451197</v>
      </c>
      <c r="W43" s="137">
        <v>0.64769448645015726</v>
      </c>
      <c r="X43" s="137">
        <v>0.14094556859732923</v>
      </c>
      <c r="Y43" s="137">
        <v>1.4797212420889242E-2</v>
      </c>
      <c r="Z43" s="170">
        <f t="shared" si="34"/>
        <v>0.5032281443454627</v>
      </c>
      <c r="AA43" s="137">
        <v>0</v>
      </c>
      <c r="AB43" s="137">
        <v>3.0726336222792272E-3</v>
      </c>
      <c r="AC43" s="137">
        <v>0.99692736637772084</v>
      </c>
      <c r="AD43" s="191">
        <f t="shared" si="35"/>
        <v>0.49677185565453724</v>
      </c>
    </row>
    <row r="44" spans="1:30" s="20" customFormat="1" ht="20.100000000000001" customHeight="1" x14ac:dyDescent="0.3">
      <c r="A44" s="19"/>
      <c r="B44" s="135">
        <v>89</v>
      </c>
      <c r="C44" s="51">
        <v>4</v>
      </c>
      <c r="D44" s="136" t="s">
        <v>123</v>
      </c>
      <c r="E44" s="188">
        <v>46520</v>
      </c>
      <c r="F44" s="188">
        <v>2917</v>
      </c>
      <c r="G44" s="188">
        <v>23097</v>
      </c>
      <c r="H44" s="188">
        <v>61732</v>
      </c>
      <c r="I44" s="188">
        <v>71356</v>
      </c>
      <c r="J44" s="141"/>
      <c r="K44" s="189">
        <v>27012.33</v>
      </c>
      <c r="L44" s="190">
        <f t="shared" si="31"/>
        <v>378.55723414989632</v>
      </c>
      <c r="M44" s="141"/>
      <c r="N44" s="189">
        <v>12286.37</v>
      </c>
      <c r="O44" s="190">
        <f t="shared" si="32"/>
        <v>172.18411906497002</v>
      </c>
      <c r="P44" s="141"/>
      <c r="Q44" s="189">
        <v>14725.960000000001</v>
      </c>
      <c r="R44" s="190">
        <f t="shared" si="33"/>
        <v>206.3731150849263</v>
      </c>
      <c r="S44" s="141"/>
      <c r="T44" s="137">
        <v>2.7684336382511675E-2</v>
      </c>
      <c r="U44" s="137">
        <v>1.058083062776068E-3</v>
      </c>
      <c r="V44" s="137">
        <v>7.3680834941483933E-2</v>
      </c>
      <c r="W44" s="137">
        <v>0.62725198736486032</v>
      </c>
      <c r="X44" s="137">
        <v>0.25544404083549493</v>
      </c>
      <c r="Y44" s="137">
        <v>1.4880717412872965E-2</v>
      </c>
      <c r="Z44" s="170">
        <f t="shared" si="34"/>
        <v>0.45484302909078927</v>
      </c>
      <c r="AA44" s="137">
        <v>0</v>
      </c>
      <c r="AB44" s="137">
        <v>4.8282081439851793E-3</v>
      </c>
      <c r="AC44" s="137">
        <v>0.99517179185601479</v>
      </c>
      <c r="AD44" s="191">
        <f t="shared" si="35"/>
        <v>0.54515697090921067</v>
      </c>
    </row>
    <row r="45" spans="1:30" s="20" customFormat="1" ht="20.100000000000001" customHeight="1" x14ac:dyDescent="0.3">
      <c r="A45" s="19"/>
      <c r="B45" s="135">
        <v>143</v>
      </c>
      <c r="C45" s="51">
        <v>4</v>
      </c>
      <c r="D45" s="136" t="s">
        <v>65</v>
      </c>
      <c r="E45" s="188">
        <v>17161</v>
      </c>
      <c r="F45" s="188">
        <v>5456</v>
      </c>
      <c r="G45" s="188">
        <v>172</v>
      </c>
      <c r="H45" s="188">
        <v>51553</v>
      </c>
      <c r="I45" s="188">
        <v>51625</v>
      </c>
      <c r="J45" s="141"/>
      <c r="K45" s="189">
        <v>21235.29</v>
      </c>
      <c r="L45" s="190">
        <f t="shared" si="31"/>
        <v>411.33733656174331</v>
      </c>
      <c r="M45" s="141"/>
      <c r="N45" s="189">
        <v>6834.89</v>
      </c>
      <c r="O45" s="190">
        <f t="shared" si="32"/>
        <v>132.39496368038741</v>
      </c>
      <c r="P45" s="141"/>
      <c r="Q45" s="189">
        <v>14400.4</v>
      </c>
      <c r="R45" s="190">
        <f t="shared" si="33"/>
        <v>278.94237288135594</v>
      </c>
      <c r="S45" s="141"/>
      <c r="T45" s="137">
        <v>4.1560288461116417E-2</v>
      </c>
      <c r="U45" s="137">
        <v>2.9261626741615445E-2</v>
      </c>
      <c r="V45" s="137">
        <v>0.12473207323014707</v>
      </c>
      <c r="W45" s="137">
        <v>0.64147777067370504</v>
      </c>
      <c r="X45" s="137">
        <v>0.13120181890271826</v>
      </c>
      <c r="Y45" s="137">
        <v>3.1766421990697728E-2</v>
      </c>
      <c r="Z45" s="170">
        <f t="shared" si="34"/>
        <v>0.3218646884502166</v>
      </c>
      <c r="AA45" s="137">
        <v>0</v>
      </c>
      <c r="AB45" s="137">
        <v>1.3110746923696564E-3</v>
      </c>
      <c r="AC45" s="137">
        <v>0.99868892530763043</v>
      </c>
      <c r="AD45" s="191">
        <f t="shared" si="35"/>
        <v>0.67813531154978335</v>
      </c>
    </row>
    <row r="46" spans="1:30" s="20" customFormat="1" ht="20.100000000000001" customHeight="1" x14ac:dyDescent="0.3">
      <c r="A46" s="19"/>
      <c r="B46" s="135">
        <v>183</v>
      </c>
      <c r="C46" s="51">
        <v>4</v>
      </c>
      <c r="D46" s="136" t="s">
        <v>46</v>
      </c>
      <c r="E46" s="188">
        <v>61974</v>
      </c>
      <c r="F46" s="188">
        <v>14752</v>
      </c>
      <c r="G46" s="188">
        <v>1200</v>
      </c>
      <c r="H46" s="188">
        <v>161531</v>
      </c>
      <c r="I46" s="188">
        <v>162031</v>
      </c>
      <c r="J46" s="141"/>
      <c r="K46" s="189">
        <v>70621.100000000006</v>
      </c>
      <c r="L46" s="190">
        <f t="shared" si="31"/>
        <v>435.84931278582491</v>
      </c>
      <c r="M46" s="141"/>
      <c r="N46" s="189">
        <v>31496.55</v>
      </c>
      <c r="O46" s="190">
        <f t="shared" si="32"/>
        <v>194.3859508365683</v>
      </c>
      <c r="P46" s="141"/>
      <c r="Q46" s="189">
        <v>39124.550000000003</v>
      </c>
      <c r="R46" s="190">
        <f t="shared" si="33"/>
        <v>241.46336194925664</v>
      </c>
      <c r="S46" s="141"/>
      <c r="T46" s="137">
        <v>2.825833305552513E-2</v>
      </c>
      <c r="U46" s="137">
        <v>2.666323771968676E-3</v>
      </c>
      <c r="V46" s="137">
        <v>7.5433976102144515E-2</v>
      </c>
      <c r="W46" s="137">
        <v>0.57205249463830166</v>
      </c>
      <c r="X46" s="137">
        <v>0.31211069148843285</v>
      </c>
      <c r="Y46" s="137">
        <v>9.4781809436271583E-3</v>
      </c>
      <c r="Z46" s="170">
        <f t="shared" si="34"/>
        <v>0.44599347786992832</v>
      </c>
      <c r="AA46" s="137">
        <v>0</v>
      </c>
      <c r="AB46" s="137">
        <v>1.3329226789828891E-3</v>
      </c>
      <c r="AC46" s="137">
        <v>0.99866707732101712</v>
      </c>
      <c r="AD46" s="191">
        <f t="shared" si="35"/>
        <v>0.55400652213007162</v>
      </c>
    </row>
    <row r="47" spans="1:30" s="20" customFormat="1" ht="20.100000000000001" customHeight="1" x14ac:dyDescent="0.3">
      <c r="A47" s="19"/>
      <c r="B47" s="135">
        <v>186</v>
      </c>
      <c r="C47" s="51">
        <v>4</v>
      </c>
      <c r="D47" s="136" t="s">
        <v>28</v>
      </c>
      <c r="E47" s="188">
        <v>70999</v>
      </c>
      <c r="F47" s="188">
        <v>1081</v>
      </c>
      <c r="G47" s="188">
        <v>4235</v>
      </c>
      <c r="H47" s="188">
        <v>147703</v>
      </c>
      <c r="I47" s="188">
        <v>149468</v>
      </c>
      <c r="J47" s="141"/>
      <c r="K47" s="189">
        <v>46514.94</v>
      </c>
      <c r="L47" s="190">
        <f t="shared" si="31"/>
        <v>311.20333449300182</v>
      </c>
      <c r="M47" s="141"/>
      <c r="N47" s="189">
        <v>15723.37</v>
      </c>
      <c r="O47" s="190">
        <f t="shared" si="32"/>
        <v>105.19556025369978</v>
      </c>
      <c r="P47" s="141"/>
      <c r="Q47" s="189">
        <v>30791.57</v>
      </c>
      <c r="R47" s="190">
        <f t="shared" si="33"/>
        <v>206.00777423930205</v>
      </c>
      <c r="S47" s="141">
        <v>1</v>
      </c>
      <c r="T47" s="137">
        <v>5.1759896256336903E-2</v>
      </c>
      <c r="U47" s="137">
        <v>0</v>
      </c>
      <c r="V47" s="137">
        <v>0.11882121962403733</v>
      </c>
      <c r="W47" s="137">
        <v>0.81477062487240326</v>
      </c>
      <c r="X47" s="137">
        <v>1.4648259247222446E-2</v>
      </c>
      <c r="Y47" s="137">
        <v>0</v>
      </c>
      <c r="Z47" s="170">
        <f t="shared" si="34"/>
        <v>0.33802838399877544</v>
      </c>
      <c r="AA47" s="137">
        <v>0</v>
      </c>
      <c r="AB47" s="137">
        <v>4.9071872593700161E-4</v>
      </c>
      <c r="AC47" s="137">
        <v>0.99950928127406302</v>
      </c>
      <c r="AD47" s="191">
        <f t="shared" si="35"/>
        <v>0.66197161600122456</v>
      </c>
    </row>
    <row r="48" spans="1:30" s="20" customFormat="1" ht="20.100000000000001" customHeight="1" x14ac:dyDescent="0.3">
      <c r="A48" s="19"/>
      <c r="B48" s="135">
        <v>190</v>
      </c>
      <c r="C48" s="51">
        <v>4</v>
      </c>
      <c r="D48" s="136" t="s">
        <v>32</v>
      </c>
      <c r="E48" s="188">
        <v>34087</v>
      </c>
      <c r="F48" s="188">
        <v>164</v>
      </c>
      <c r="G48" s="188">
        <v>5879</v>
      </c>
      <c r="H48" s="188">
        <v>62227</v>
      </c>
      <c r="I48" s="188">
        <v>64677</v>
      </c>
      <c r="J48" s="141"/>
      <c r="K48" s="189">
        <v>23943.56</v>
      </c>
      <c r="L48" s="190">
        <f t="shared" si="31"/>
        <v>370.20208111075033</v>
      </c>
      <c r="M48" s="141"/>
      <c r="N48" s="189">
        <v>6631.81</v>
      </c>
      <c r="O48" s="190">
        <f t="shared" si="32"/>
        <v>102.53737804783772</v>
      </c>
      <c r="P48" s="141"/>
      <c r="Q48" s="189">
        <v>17311.75</v>
      </c>
      <c r="R48" s="190">
        <f t="shared" si="33"/>
        <v>267.66470306291262</v>
      </c>
      <c r="S48" s="141">
        <v>1</v>
      </c>
      <c r="T48" s="137">
        <v>5.170081772547766E-2</v>
      </c>
      <c r="U48" s="137">
        <v>0</v>
      </c>
      <c r="V48" s="137">
        <v>2.7163021859793929E-2</v>
      </c>
      <c r="W48" s="137">
        <v>0.74785315019579868</v>
      </c>
      <c r="X48" s="137">
        <v>0.15292808448975467</v>
      </c>
      <c r="Y48" s="137">
        <v>2.0354925729174991E-2</v>
      </c>
      <c r="Z48" s="170">
        <f t="shared" si="34"/>
        <v>0.27697677371284807</v>
      </c>
      <c r="AA48" s="137">
        <v>0</v>
      </c>
      <c r="AB48" s="137">
        <v>0</v>
      </c>
      <c r="AC48" s="137">
        <v>1</v>
      </c>
      <c r="AD48" s="191">
        <f t="shared" si="35"/>
        <v>0.72302322628715188</v>
      </c>
    </row>
    <row r="49" spans="1:31" s="20" customFormat="1" ht="20.100000000000001" customHeight="1" x14ac:dyDescent="0.3">
      <c r="A49" s="19"/>
      <c r="B49" s="135">
        <v>324</v>
      </c>
      <c r="C49" s="51">
        <v>4</v>
      </c>
      <c r="D49" s="136" t="s">
        <v>55</v>
      </c>
      <c r="E49" s="188">
        <v>46982</v>
      </c>
      <c r="F49" s="188">
        <v>8816</v>
      </c>
      <c r="G49" s="188">
        <v>0</v>
      </c>
      <c r="H49" s="188">
        <v>124672</v>
      </c>
      <c r="I49" s="188">
        <v>124672</v>
      </c>
      <c r="J49" s="141"/>
      <c r="K49" s="189">
        <v>44537.18</v>
      </c>
      <c r="L49" s="190">
        <f t="shared" si="31"/>
        <v>357.23482417864477</v>
      </c>
      <c r="M49" s="141"/>
      <c r="N49" s="189">
        <v>27810.58</v>
      </c>
      <c r="O49" s="190">
        <f t="shared" si="32"/>
        <v>223.06997561601642</v>
      </c>
      <c r="P49" s="141"/>
      <c r="Q49" s="189">
        <v>16726.599999999999</v>
      </c>
      <c r="R49" s="190">
        <f t="shared" si="33"/>
        <v>134.16484856262832</v>
      </c>
      <c r="S49" s="141"/>
      <c r="T49" s="137">
        <v>2.470067147107324E-2</v>
      </c>
      <c r="U49" s="137">
        <v>0</v>
      </c>
      <c r="V49" s="137">
        <v>0.11783752801991185</v>
      </c>
      <c r="W49" s="137">
        <v>0.32064164069933093</v>
      </c>
      <c r="X49" s="137">
        <v>0.52767939395726371</v>
      </c>
      <c r="Y49" s="137">
        <v>9.1407658524201938E-3</v>
      </c>
      <c r="Z49" s="170">
        <f t="shared" si="34"/>
        <v>0.62443513486933844</v>
      </c>
      <c r="AA49" s="137">
        <v>0</v>
      </c>
      <c r="AB49" s="137">
        <v>1.0151495223177456E-3</v>
      </c>
      <c r="AC49" s="137">
        <v>0.99898485047768226</v>
      </c>
      <c r="AD49" s="191">
        <f t="shared" si="35"/>
        <v>0.37556486513066156</v>
      </c>
    </row>
    <row r="50" spans="1:31" s="20" customFormat="1" ht="20.100000000000001" customHeight="1" x14ac:dyDescent="0.3">
      <c r="A50" s="19"/>
      <c r="B50" s="135">
        <v>429</v>
      </c>
      <c r="C50" s="51">
        <v>4</v>
      </c>
      <c r="D50" s="136" t="s">
        <v>35</v>
      </c>
      <c r="E50" s="188">
        <v>47889</v>
      </c>
      <c r="F50" s="188">
        <v>190</v>
      </c>
      <c r="G50" s="188">
        <v>0</v>
      </c>
      <c r="H50" s="188">
        <v>101647</v>
      </c>
      <c r="I50" s="188">
        <v>101647</v>
      </c>
      <c r="J50" s="141"/>
      <c r="K50" s="189">
        <v>49574.6</v>
      </c>
      <c r="L50" s="190">
        <f t="shared" si="31"/>
        <v>487.71336094523201</v>
      </c>
      <c r="M50" s="141"/>
      <c r="N50" s="189">
        <v>17241.88</v>
      </c>
      <c r="O50" s="190">
        <f t="shared" si="32"/>
        <v>169.625075014511</v>
      </c>
      <c r="P50" s="141"/>
      <c r="Q50" s="189">
        <v>32332.720000000001</v>
      </c>
      <c r="R50" s="190">
        <f t="shared" si="33"/>
        <v>318.08828593072104</v>
      </c>
      <c r="S50" s="141"/>
      <c r="T50" s="137">
        <v>3.2483116690291317E-2</v>
      </c>
      <c r="U50" s="137">
        <v>0</v>
      </c>
      <c r="V50" s="137">
        <v>0.22408055270074956</v>
      </c>
      <c r="W50" s="137">
        <v>0.32660765531368968</v>
      </c>
      <c r="X50" s="137">
        <v>0.40964616387540104</v>
      </c>
      <c r="Y50" s="137">
        <v>7.1825114198683666E-3</v>
      </c>
      <c r="Z50" s="170">
        <f t="shared" si="34"/>
        <v>0.34779665393165049</v>
      </c>
      <c r="AA50" s="137">
        <v>0</v>
      </c>
      <c r="AB50" s="137">
        <v>3.3309910208606015E-4</v>
      </c>
      <c r="AC50" s="137">
        <v>0.99966690089791388</v>
      </c>
      <c r="AD50" s="191">
        <f t="shared" si="35"/>
        <v>0.65220334606834951</v>
      </c>
    </row>
    <row r="51" spans="1:31" s="20" customFormat="1" ht="20.100000000000001" customHeight="1" x14ac:dyDescent="0.3">
      <c r="A51" s="19"/>
      <c r="B51" s="135">
        <v>601</v>
      </c>
      <c r="C51" s="51">
        <v>4</v>
      </c>
      <c r="D51" s="136" t="s">
        <v>53</v>
      </c>
      <c r="E51" s="188">
        <v>35109</v>
      </c>
      <c r="F51" s="188">
        <v>2928</v>
      </c>
      <c r="G51" s="188">
        <v>7070</v>
      </c>
      <c r="H51" s="188">
        <v>75423</v>
      </c>
      <c r="I51" s="188">
        <v>78369</v>
      </c>
      <c r="J51" s="141"/>
      <c r="K51" s="189">
        <v>34912.83</v>
      </c>
      <c r="L51" s="190">
        <f t="shared" si="31"/>
        <v>445.49286069746967</v>
      </c>
      <c r="M51" s="141"/>
      <c r="N51" s="189">
        <v>13106.18</v>
      </c>
      <c r="O51" s="190">
        <f t="shared" si="32"/>
        <v>167.23679005729306</v>
      </c>
      <c r="P51" s="141"/>
      <c r="Q51" s="189">
        <v>21806.649999999998</v>
      </c>
      <c r="R51" s="190">
        <f t="shared" si="33"/>
        <v>278.25607064017657</v>
      </c>
      <c r="S51" s="141"/>
      <c r="T51" s="137">
        <v>3.1708705358845977E-2</v>
      </c>
      <c r="U51" s="137">
        <v>1.2436880921824664E-4</v>
      </c>
      <c r="V51" s="137">
        <v>0.14582586230312722</v>
      </c>
      <c r="W51" s="137">
        <v>0.55835338748590357</v>
      </c>
      <c r="X51" s="137">
        <v>0.24764271511607502</v>
      </c>
      <c r="Y51" s="137">
        <v>1.6344960926829938E-2</v>
      </c>
      <c r="Z51" s="170">
        <f t="shared" si="34"/>
        <v>0.37539723935298286</v>
      </c>
      <c r="AA51" s="137">
        <v>0</v>
      </c>
      <c r="AB51" s="137">
        <v>3.1875597581471713E-3</v>
      </c>
      <c r="AC51" s="137">
        <v>0.99681244024185289</v>
      </c>
      <c r="AD51" s="191">
        <f t="shared" si="35"/>
        <v>0.62460276064701703</v>
      </c>
    </row>
    <row r="52" spans="1:31" s="20" customFormat="1" ht="20.100000000000001" customHeight="1" x14ac:dyDescent="0.3">
      <c r="A52" s="19"/>
      <c r="B52" s="135">
        <v>760</v>
      </c>
      <c r="C52" s="51">
        <v>4</v>
      </c>
      <c r="D52" s="136" t="s">
        <v>145</v>
      </c>
      <c r="E52" s="188">
        <v>22568</v>
      </c>
      <c r="F52" s="188">
        <v>1504</v>
      </c>
      <c r="G52" s="188">
        <v>26</v>
      </c>
      <c r="H52" s="188">
        <v>62850</v>
      </c>
      <c r="I52" s="188">
        <v>62861</v>
      </c>
      <c r="J52" s="141"/>
      <c r="K52" s="189">
        <v>20587.849999999999</v>
      </c>
      <c r="L52" s="190">
        <f t="shared" si="31"/>
        <v>327.51387983010136</v>
      </c>
      <c r="M52" s="141"/>
      <c r="N52" s="189">
        <v>11819.6</v>
      </c>
      <c r="O52" s="190">
        <f t="shared" si="32"/>
        <v>188.02755285471119</v>
      </c>
      <c r="P52" s="141"/>
      <c r="Q52" s="189">
        <v>8768.25</v>
      </c>
      <c r="R52" s="190">
        <f t="shared" si="33"/>
        <v>139.48632697539014</v>
      </c>
      <c r="S52" s="141"/>
      <c r="T52" s="137">
        <v>2.9298791837287216E-2</v>
      </c>
      <c r="U52" s="137">
        <v>0</v>
      </c>
      <c r="V52" s="137">
        <v>2.4444989678161697E-2</v>
      </c>
      <c r="W52" s="137">
        <v>0.48884480016244203</v>
      </c>
      <c r="X52" s="137">
        <v>0.45097803648177603</v>
      </c>
      <c r="Y52" s="137">
        <v>6.4333818403330065E-3</v>
      </c>
      <c r="Z52" s="170">
        <f t="shared" si="34"/>
        <v>0.57410560111910669</v>
      </c>
      <c r="AA52" s="137">
        <v>0</v>
      </c>
      <c r="AB52" s="137">
        <v>4.4877826248111083E-3</v>
      </c>
      <c r="AC52" s="137">
        <v>0.9955122173751888</v>
      </c>
      <c r="AD52" s="191">
        <f t="shared" si="35"/>
        <v>0.42589439888089337</v>
      </c>
    </row>
    <row r="53" spans="1:31" s="20" customFormat="1" ht="20.100000000000001" customHeight="1" x14ac:dyDescent="0.3">
      <c r="A53" s="19"/>
      <c r="B53" s="135">
        <v>878</v>
      </c>
      <c r="C53" s="51">
        <v>4</v>
      </c>
      <c r="D53" s="136" t="s">
        <v>129</v>
      </c>
      <c r="E53" s="188">
        <v>43714</v>
      </c>
      <c r="F53" s="188">
        <v>3323</v>
      </c>
      <c r="G53" s="188">
        <v>0</v>
      </c>
      <c r="H53" s="188">
        <v>110862</v>
      </c>
      <c r="I53" s="188">
        <v>110862</v>
      </c>
      <c r="J53" s="141"/>
      <c r="K53" s="189">
        <v>42905.52485168336</v>
      </c>
      <c r="L53" s="190">
        <f t="shared" si="31"/>
        <v>387.01741671342177</v>
      </c>
      <c r="M53" s="141"/>
      <c r="N53" s="189">
        <v>21455.864123930856</v>
      </c>
      <c r="O53" s="190">
        <f t="shared" si="32"/>
        <v>193.53668636621074</v>
      </c>
      <c r="P53" s="141">
        <v>5</v>
      </c>
      <c r="Q53" s="189">
        <v>21449.6607277525</v>
      </c>
      <c r="R53" s="190">
        <f t="shared" si="33"/>
        <v>193.48073034721094</v>
      </c>
      <c r="S53" s="141">
        <v>1</v>
      </c>
      <c r="T53" s="137">
        <v>2.8470072166363453E-2</v>
      </c>
      <c r="U53" s="137">
        <v>0</v>
      </c>
      <c r="V53" s="137">
        <v>8.2553188711911696E-2</v>
      </c>
      <c r="W53" s="137">
        <v>0.49973936906324873</v>
      </c>
      <c r="X53" s="137">
        <v>0.38923737005847603</v>
      </c>
      <c r="Y53" s="137">
        <v>0</v>
      </c>
      <c r="Z53" s="170">
        <f t="shared" si="34"/>
        <v>0.50007229134476039</v>
      </c>
      <c r="AA53" s="137">
        <v>0</v>
      </c>
      <c r="AB53" s="137">
        <v>8.8644758727576805E-3</v>
      </c>
      <c r="AC53" s="137">
        <v>0.99113552412724237</v>
      </c>
      <c r="AD53" s="191">
        <f t="shared" si="35"/>
        <v>0.49992770865523956</v>
      </c>
    </row>
    <row r="54" spans="1:31" s="63" customFormat="1" x14ac:dyDescent="0.3">
      <c r="A54" s="62"/>
      <c r="B54" s="65"/>
      <c r="C54" s="66"/>
      <c r="D54" s="81" t="s">
        <v>106</v>
      </c>
      <c r="E54" s="82">
        <f>SUM(E39:E53)</f>
        <v>632558</v>
      </c>
      <c r="F54" s="82">
        <f>SUM(F39:F53)</f>
        <v>54733</v>
      </c>
      <c r="G54" s="82">
        <f>SUM(G39:G53)</f>
        <v>61294</v>
      </c>
      <c r="H54" s="82">
        <f>SUM(H39:H53)</f>
        <v>1437604</v>
      </c>
      <c r="I54" s="82">
        <f>SUM(I39:I53)</f>
        <v>1463145</v>
      </c>
      <c r="J54" s="82"/>
      <c r="K54" s="82">
        <f>SUM(K39:K53)</f>
        <v>539369.70485168335</v>
      </c>
      <c r="L54" s="83">
        <f t="shared" ref="L54" si="36">K54*1000/I54</f>
        <v>368.63721972305098</v>
      </c>
      <c r="M54" s="106"/>
      <c r="N54" s="82">
        <f>SUM(N39:N53)</f>
        <v>237981.88412393085</v>
      </c>
      <c r="O54" s="85">
        <f t="shared" ref="O54" si="37">N54*1000/I54</f>
        <v>162.65092258383882</v>
      </c>
      <c r="P54" s="73"/>
      <c r="Q54" s="82">
        <f>SUM(Q39:Q53)</f>
        <v>301387.82072775252</v>
      </c>
      <c r="R54" s="83">
        <f t="shared" ref="R54" si="38">Q54*1000/I54</f>
        <v>205.98629713921213</v>
      </c>
      <c r="S54" s="79"/>
      <c r="T54" s="71"/>
      <c r="U54" s="71"/>
      <c r="V54" s="71"/>
      <c r="W54" s="258" t="s">
        <v>114</v>
      </c>
      <c r="X54" s="259"/>
      <c r="Y54" s="260"/>
      <c r="Z54" s="64">
        <f t="shared" ref="Z54" si="39">N54/K54</f>
        <v>0.44122219320673833</v>
      </c>
      <c r="AA54" s="71"/>
      <c r="AB54" s="71"/>
      <c r="AC54" s="71"/>
      <c r="AD54" s="72">
        <f t="shared" ref="AD54" si="40">Q54/K54</f>
        <v>0.55877780679326172</v>
      </c>
    </row>
    <row r="55" spans="1:31" s="63" customFormat="1" x14ac:dyDescent="0.3">
      <c r="A55" s="62"/>
      <c r="B55" s="65"/>
      <c r="C55" s="66"/>
      <c r="D55" s="67"/>
      <c r="E55" s="68"/>
      <c r="F55" s="68"/>
      <c r="G55" s="68"/>
      <c r="H55" s="68"/>
      <c r="I55" s="68"/>
      <c r="J55" s="75"/>
      <c r="K55" s="89"/>
      <c r="L55" s="90"/>
      <c r="M55" s="106"/>
      <c r="N55" s="89"/>
      <c r="O55" s="69"/>
      <c r="P55" s="73"/>
      <c r="Q55" s="89"/>
      <c r="R55" s="90"/>
      <c r="S55" s="79"/>
      <c r="T55" s="71"/>
      <c r="U55" s="71"/>
      <c r="V55" s="71"/>
      <c r="W55" s="71"/>
      <c r="X55" s="71"/>
      <c r="Y55" s="71"/>
      <c r="Z55" s="64"/>
      <c r="AA55" s="71"/>
      <c r="AB55" s="71"/>
      <c r="AC55" s="71"/>
      <c r="AD55" s="72"/>
    </row>
    <row r="56" spans="1:31" s="63" customFormat="1" ht="16.8" thickBot="1" x14ac:dyDescent="0.35">
      <c r="A56" s="62"/>
      <c r="B56" s="65"/>
      <c r="C56" s="66"/>
      <c r="D56" s="91"/>
      <c r="E56" s="92"/>
      <c r="F56" s="92"/>
      <c r="G56" s="92"/>
      <c r="H56" s="92"/>
      <c r="I56" s="92"/>
      <c r="J56" s="103"/>
      <c r="K56" s="94"/>
      <c r="L56" s="95"/>
      <c r="M56" s="107"/>
      <c r="N56" s="94"/>
      <c r="O56" s="96"/>
      <c r="P56" s="97"/>
      <c r="Q56" s="94"/>
      <c r="R56" s="95"/>
      <c r="S56" s="105"/>
      <c r="T56" s="99"/>
      <c r="U56" s="99"/>
      <c r="V56" s="99"/>
      <c r="W56" s="99"/>
      <c r="X56" s="99"/>
      <c r="Y56" s="99"/>
      <c r="Z56" s="100"/>
      <c r="AA56" s="99"/>
      <c r="AB56" s="99"/>
      <c r="AC56" s="99"/>
      <c r="AD56" s="101"/>
    </row>
    <row r="57" spans="1:31" s="63" customFormat="1" ht="17.25" customHeight="1" thickBot="1" x14ac:dyDescent="0.35">
      <c r="A57" s="62"/>
      <c r="B57" s="65"/>
      <c r="C57" s="102"/>
      <c r="D57" s="271" t="s">
        <v>158</v>
      </c>
      <c r="E57" s="272"/>
      <c r="F57" s="272"/>
      <c r="G57" s="272"/>
      <c r="H57" s="272"/>
      <c r="I57" s="272"/>
      <c r="J57" s="272"/>
      <c r="K57" s="272"/>
      <c r="L57" s="272"/>
      <c r="M57" s="272"/>
      <c r="N57" s="272"/>
      <c r="O57" s="272"/>
      <c r="P57" s="272"/>
      <c r="Q57" s="272"/>
      <c r="R57" s="272"/>
      <c r="S57" s="272"/>
      <c r="T57" s="272"/>
      <c r="U57" s="272"/>
      <c r="V57" s="272"/>
      <c r="W57" s="272"/>
      <c r="X57" s="272"/>
      <c r="Y57" s="272"/>
      <c r="Z57" s="272"/>
      <c r="AA57" s="272"/>
      <c r="AB57" s="272"/>
      <c r="AC57" s="272"/>
      <c r="AD57" s="273"/>
    </row>
    <row r="58" spans="1:31" s="20" customFormat="1" ht="20.100000000000001" customHeight="1" x14ac:dyDescent="0.3">
      <c r="A58" s="19"/>
      <c r="B58" s="135">
        <v>8</v>
      </c>
      <c r="C58" s="51">
        <v>5</v>
      </c>
      <c r="D58" s="136" t="s">
        <v>85</v>
      </c>
      <c r="E58" s="188">
        <v>11128</v>
      </c>
      <c r="F58" s="188">
        <v>4001</v>
      </c>
      <c r="G58" s="188">
        <v>0</v>
      </c>
      <c r="H58" s="188">
        <v>31465</v>
      </c>
      <c r="I58" s="188">
        <v>31465</v>
      </c>
      <c r="J58" s="141"/>
      <c r="K58" s="189">
        <v>12826.86</v>
      </c>
      <c r="L58" s="190">
        <f t="shared" ref="L58:L68" si="41">K58*1000/I58</f>
        <v>407.65485460034961</v>
      </c>
      <c r="M58" s="141"/>
      <c r="N58" s="189">
        <v>4951.2</v>
      </c>
      <c r="O58" s="190">
        <f t="shared" ref="O58:O68" si="42">N58*1000/I58</f>
        <v>157.35579215000794</v>
      </c>
      <c r="P58" s="141"/>
      <c r="Q58" s="189">
        <v>7875.6600000000008</v>
      </c>
      <c r="R58" s="190">
        <f t="shared" ref="R58:R68" si="43">Q58*1000/I58</f>
        <v>250.29906245034167</v>
      </c>
      <c r="S58" s="141">
        <v>1</v>
      </c>
      <c r="T58" s="137">
        <v>3.5015753756665054E-2</v>
      </c>
      <c r="U58" s="137">
        <v>4.2010017773469058E-3</v>
      </c>
      <c r="V58" s="137">
        <v>0.11437227338826951</v>
      </c>
      <c r="W58" s="137">
        <v>0.59680683470673779</v>
      </c>
      <c r="X58" s="137">
        <v>0.24117991597996449</v>
      </c>
      <c r="Y58" s="137">
        <v>8.4242203910163196E-3</v>
      </c>
      <c r="Z58" s="170">
        <f t="shared" ref="Z58:Z68" si="44">N58/K58</f>
        <v>0.38600249788334789</v>
      </c>
      <c r="AA58" s="137">
        <v>0</v>
      </c>
      <c r="AB58" s="137">
        <v>1.494477923120094E-3</v>
      </c>
      <c r="AC58" s="137">
        <v>0.99850552207687981</v>
      </c>
      <c r="AD58" s="191">
        <f t="shared" ref="AD58:AD68" si="45">Q58/K58</f>
        <v>0.61399750211665216</v>
      </c>
    </row>
    <row r="59" spans="1:31" s="20" customFormat="1" ht="20.100000000000001" customHeight="1" x14ac:dyDescent="0.3">
      <c r="A59" s="19"/>
      <c r="B59" s="135">
        <v>41</v>
      </c>
      <c r="C59" s="51">
        <v>5</v>
      </c>
      <c r="D59" s="136" t="s">
        <v>133</v>
      </c>
      <c r="E59" s="188">
        <v>6356</v>
      </c>
      <c r="F59" s="188">
        <v>3274</v>
      </c>
      <c r="G59" s="188">
        <v>0</v>
      </c>
      <c r="H59" s="188">
        <v>21341</v>
      </c>
      <c r="I59" s="188">
        <v>21341</v>
      </c>
      <c r="J59" s="141"/>
      <c r="K59" s="189">
        <v>7949.39</v>
      </c>
      <c r="L59" s="190">
        <f t="shared" si="41"/>
        <v>372.49379129375382</v>
      </c>
      <c r="M59" s="141"/>
      <c r="N59" s="189">
        <v>2517.0700000000002</v>
      </c>
      <c r="O59" s="190">
        <f t="shared" si="42"/>
        <v>117.94526966871281</v>
      </c>
      <c r="P59" s="141"/>
      <c r="Q59" s="189">
        <v>5432.32</v>
      </c>
      <c r="R59" s="190">
        <f t="shared" si="43"/>
        <v>254.54852162504099</v>
      </c>
      <c r="S59" s="141">
        <v>3</v>
      </c>
      <c r="T59" s="137">
        <v>4.6717016213295617E-2</v>
      </c>
      <c r="U59" s="137">
        <v>0</v>
      </c>
      <c r="V59" s="137">
        <v>0.22244117167977051</v>
      </c>
      <c r="W59" s="137">
        <v>0.73084181210693377</v>
      </c>
      <c r="X59" s="137">
        <v>0</v>
      </c>
      <c r="Y59" s="137">
        <v>0</v>
      </c>
      <c r="Z59" s="170">
        <f t="shared" si="44"/>
        <v>0.31663687402429619</v>
      </c>
      <c r="AA59" s="137">
        <v>0</v>
      </c>
      <c r="AB59" s="137">
        <v>1.1733476672950048E-2</v>
      </c>
      <c r="AC59" s="137">
        <v>0.98826652332705001</v>
      </c>
      <c r="AD59" s="191">
        <f t="shared" si="45"/>
        <v>0.6833631259757037</v>
      </c>
    </row>
    <row r="60" spans="1:31" s="20" customFormat="1" ht="20.100000000000001" customHeight="1" x14ac:dyDescent="0.3">
      <c r="A60" s="19"/>
      <c r="B60" s="135">
        <v>56</v>
      </c>
      <c r="C60" s="51">
        <v>5</v>
      </c>
      <c r="D60" s="136" t="s">
        <v>71</v>
      </c>
      <c r="E60" s="188">
        <v>11848</v>
      </c>
      <c r="F60" s="188">
        <v>1864</v>
      </c>
      <c r="G60" s="188">
        <v>40</v>
      </c>
      <c r="H60" s="188">
        <v>32020</v>
      </c>
      <c r="I60" s="188">
        <v>32037</v>
      </c>
      <c r="J60" s="141"/>
      <c r="K60" s="189">
        <v>13719.646493238255</v>
      </c>
      <c r="L60" s="190">
        <f t="shared" si="41"/>
        <v>428.24379602454212</v>
      </c>
      <c r="M60" s="141"/>
      <c r="N60" s="189">
        <v>8750.4190192525166</v>
      </c>
      <c r="O60" s="190">
        <f t="shared" si="42"/>
        <v>273.13478225965343</v>
      </c>
      <c r="P60" s="141">
        <v>5</v>
      </c>
      <c r="Q60" s="189">
        <v>4969.2274739857385</v>
      </c>
      <c r="R60" s="190">
        <f t="shared" si="43"/>
        <v>155.10901376488866</v>
      </c>
      <c r="S60" s="141"/>
      <c r="T60" s="137">
        <v>2.0162463033121254E-2</v>
      </c>
      <c r="U60" s="137">
        <v>1.108518343939671E-4</v>
      </c>
      <c r="V60" s="137">
        <v>0.13966416891706707</v>
      </c>
      <c r="W60" s="137">
        <v>0.40868557175739517</v>
      </c>
      <c r="X60" s="137">
        <v>0.42164483907968225</v>
      </c>
      <c r="Y60" s="137">
        <v>9.7321053783404523E-3</v>
      </c>
      <c r="Z60" s="170">
        <f t="shared" si="44"/>
        <v>0.637802076282736</v>
      </c>
      <c r="AA60" s="137">
        <v>0</v>
      </c>
      <c r="AB60" s="137">
        <v>2.205574217999958E-3</v>
      </c>
      <c r="AC60" s="137">
        <v>0.99779442578200006</v>
      </c>
      <c r="AD60" s="191">
        <f t="shared" si="45"/>
        <v>0.362197923717264</v>
      </c>
    </row>
    <row r="61" spans="1:31" s="25" customFormat="1" ht="20.100000000000001" customHeight="1" x14ac:dyDescent="0.3">
      <c r="A61" s="19"/>
      <c r="B61" s="135">
        <v>67</v>
      </c>
      <c r="C61" s="51">
        <v>5</v>
      </c>
      <c r="D61" s="136" t="s">
        <v>31</v>
      </c>
      <c r="E61" s="188">
        <v>8479</v>
      </c>
      <c r="F61" s="188">
        <v>2792</v>
      </c>
      <c r="G61" s="188">
        <v>0</v>
      </c>
      <c r="H61" s="188">
        <v>21854</v>
      </c>
      <c r="I61" s="188">
        <v>21854</v>
      </c>
      <c r="J61" s="141"/>
      <c r="K61" s="189">
        <v>7039.8</v>
      </c>
      <c r="L61" s="190">
        <f t="shared" si="41"/>
        <v>322.12867209664137</v>
      </c>
      <c r="M61" s="141"/>
      <c r="N61" s="189">
        <v>2810.74</v>
      </c>
      <c r="O61" s="190">
        <f t="shared" si="42"/>
        <v>128.61444129221195</v>
      </c>
      <c r="P61" s="141"/>
      <c r="Q61" s="189">
        <v>4229.0600000000004</v>
      </c>
      <c r="R61" s="190">
        <f t="shared" si="43"/>
        <v>193.51423080442939</v>
      </c>
      <c r="S61" s="141">
        <v>1</v>
      </c>
      <c r="T61" s="137">
        <v>4.2842810078484672E-2</v>
      </c>
      <c r="U61" s="137">
        <v>0</v>
      </c>
      <c r="V61" s="137">
        <v>0.18247507773753532</v>
      </c>
      <c r="W61" s="137">
        <v>0.54366109992386347</v>
      </c>
      <c r="X61" s="137">
        <v>0.22233646655329201</v>
      </c>
      <c r="Y61" s="137">
        <v>8.6845457068245382E-3</v>
      </c>
      <c r="Z61" s="170">
        <f t="shared" si="44"/>
        <v>0.39926418364158067</v>
      </c>
      <c r="AA61" s="137">
        <v>0</v>
      </c>
      <c r="AB61" s="137">
        <v>1.7970896605865131E-4</v>
      </c>
      <c r="AC61" s="137">
        <v>0.99982029103394132</v>
      </c>
      <c r="AD61" s="191">
        <f t="shared" si="45"/>
        <v>0.60073581635841933</v>
      </c>
      <c r="AE61" s="60"/>
    </row>
    <row r="62" spans="1:31" s="20" customFormat="1" ht="20.100000000000001" customHeight="1" x14ac:dyDescent="0.3">
      <c r="A62" s="19"/>
      <c r="B62" s="135">
        <v>214</v>
      </c>
      <c r="C62" s="51">
        <v>5</v>
      </c>
      <c r="D62" s="136" t="s">
        <v>37</v>
      </c>
      <c r="E62" s="188">
        <v>16793</v>
      </c>
      <c r="F62" s="188">
        <v>3712</v>
      </c>
      <c r="G62" s="188">
        <v>0</v>
      </c>
      <c r="H62" s="188">
        <v>46589</v>
      </c>
      <c r="I62" s="188">
        <v>46589</v>
      </c>
      <c r="J62" s="141"/>
      <c r="K62" s="189">
        <v>20387.32</v>
      </c>
      <c r="L62" s="190">
        <f t="shared" si="41"/>
        <v>437.59943334263454</v>
      </c>
      <c r="M62" s="141"/>
      <c r="N62" s="189">
        <v>6111.28</v>
      </c>
      <c r="O62" s="190">
        <f t="shared" si="42"/>
        <v>131.17431153276524</v>
      </c>
      <c r="P62" s="141"/>
      <c r="Q62" s="189">
        <v>14276.04</v>
      </c>
      <c r="R62" s="190">
        <f t="shared" si="43"/>
        <v>306.42512180986927</v>
      </c>
      <c r="S62" s="141">
        <v>1</v>
      </c>
      <c r="T62" s="137">
        <v>4.2005930017934047E-2</v>
      </c>
      <c r="U62" s="137">
        <v>0</v>
      </c>
      <c r="V62" s="137">
        <v>0.13736074930292838</v>
      </c>
      <c r="W62" s="137">
        <v>0.57877891374638379</v>
      </c>
      <c r="X62" s="137">
        <v>0.23243739445746228</v>
      </c>
      <c r="Y62" s="137">
        <v>9.4170124752915915E-3</v>
      </c>
      <c r="Z62" s="170">
        <f t="shared" si="44"/>
        <v>0.29975886972883142</v>
      </c>
      <c r="AA62" s="137">
        <v>0</v>
      </c>
      <c r="AB62" s="137">
        <v>0</v>
      </c>
      <c r="AC62" s="137">
        <v>1</v>
      </c>
      <c r="AD62" s="191">
        <f t="shared" si="45"/>
        <v>0.70024113027116863</v>
      </c>
    </row>
    <row r="63" spans="1:31" s="20" customFormat="1" ht="20.100000000000001" customHeight="1" x14ac:dyDescent="0.3">
      <c r="A63" s="19"/>
      <c r="B63" s="135">
        <v>224</v>
      </c>
      <c r="C63" s="51">
        <v>5</v>
      </c>
      <c r="D63" s="136" t="s">
        <v>135</v>
      </c>
      <c r="E63" s="188">
        <v>1501</v>
      </c>
      <c r="F63" s="188">
        <v>444</v>
      </c>
      <c r="G63" s="188">
        <v>0</v>
      </c>
      <c r="H63" s="188">
        <v>4222</v>
      </c>
      <c r="I63" s="188">
        <v>4222</v>
      </c>
      <c r="J63" s="141"/>
      <c r="K63" s="189">
        <v>1266.98</v>
      </c>
      <c r="L63" s="190">
        <f t="shared" si="41"/>
        <v>300.09000473709142</v>
      </c>
      <c r="M63" s="141"/>
      <c r="N63" s="189">
        <v>481.53</v>
      </c>
      <c r="O63" s="190">
        <f t="shared" si="42"/>
        <v>114.0525817148271</v>
      </c>
      <c r="P63" s="141"/>
      <c r="Q63" s="189">
        <v>785.45</v>
      </c>
      <c r="R63" s="190">
        <f t="shared" si="43"/>
        <v>186.03742302226433</v>
      </c>
      <c r="S63" s="141"/>
      <c r="T63" s="137">
        <v>4.8304363175710761E-2</v>
      </c>
      <c r="U63" s="137">
        <v>0</v>
      </c>
      <c r="V63" s="137">
        <v>0.34660353456690135</v>
      </c>
      <c r="W63" s="137">
        <v>0.60509210225738796</v>
      </c>
      <c r="X63" s="137">
        <v>0</v>
      </c>
      <c r="Y63" s="137">
        <v>0</v>
      </c>
      <c r="Z63" s="170">
        <f t="shared" si="44"/>
        <v>0.38006124800707192</v>
      </c>
      <c r="AA63" s="137">
        <v>0</v>
      </c>
      <c r="AB63" s="137">
        <v>0</v>
      </c>
      <c r="AC63" s="137">
        <v>1</v>
      </c>
      <c r="AD63" s="191">
        <f t="shared" si="45"/>
        <v>0.61993875199292814</v>
      </c>
    </row>
    <row r="64" spans="1:31" s="20" customFormat="1" ht="20.100000000000001" customHeight="1" x14ac:dyDescent="0.3">
      <c r="A64" s="19"/>
      <c r="B64" s="135">
        <v>233</v>
      </c>
      <c r="C64" s="51">
        <v>5</v>
      </c>
      <c r="D64" s="136" t="s">
        <v>83</v>
      </c>
      <c r="E64" s="188">
        <v>14250</v>
      </c>
      <c r="F64" s="188">
        <v>3741</v>
      </c>
      <c r="G64" s="188">
        <v>0</v>
      </c>
      <c r="H64" s="188">
        <v>41379</v>
      </c>
      <c r="I64" s="188">
        <v>41379</v>
      </c>
      <c r="J64" s="141"/>
      <c r="K64" s="189">
        <v>18560.087386733278</v>
      </c>
      <c r="L64" s="190">
        <f t="shared" si="41"/>
        <v>448.5388092204567</v>
      </c>
      <c r="M64" s="141"/>
      <c r="N64" s="189">
        <v>7872.1867787232868</v>
      </c>
      <c r="O64" s="190">
        <f t="shared" si="42"/>
        <v>190.24594066370108</v>
      </c>
      <c r="P64" s="141">
        <v>5</v>
      </c>
      <c r="Q64" s="189">
        <v>10687.900608009992</v>
      </c>
      <c r="R64" s="190">
        <f t="shared" si="43"/>
        <v>258.29286855675565</v>
      </c>
      <c r="S64" s="141">
        <v>1</v>
      </c>
      <c r="T64" s="137">
        <v>2.8962727436324508E-2</v>
      </c>
      <c r="U64" s="137">
        <v>0</v>
      </c>
      <c r="V64" s="137">
        <v>6.5173758502108117E-2</v>
      </c>
      <c r="W64" s="137">
        <v>0.38453228881479073</v>
      </c>
      <c r="X64" s="137">
        <v>0.51565554690530735</v>
      </c>
      <c r="Y64" s="137">
        <v>5.6756783414692062E-3</v>
      </c>
      <c r="Z64" s="170">
        <f t="shared" si="44"/>
        <v>0.42414599752101995</v>
      </c>
      <c r="AA64" s="137">
        <v>0</v>
      </c>
      <c r="AB64" s="137">
        <v>2.1987479919478338E-4</v>
      </c>
      <c r="AC64" s="137">
        <v>0.99978012520080517</v>
      </c>
      <c r="AD64" s="191">
        <f t="shared" si="45"/>
        <v>0.57585400247898011</v>
      </c>
    </row>
    <row r="65" spans="1:30" s="20" customFormat="1" ht="20.100000000000001" customHeight="1" x14ac:dyDescent="0.3">
      <c r="A65" s="19"/>
      <c r="B65" s="135">
        <v>524</v>
      </c>
      <c r="C65" s="51">
        <v>5</v>
      </c>
      <c r="D65" s="136" t="s">
        <v>139</v>
      </c>
      <c r="E65" s="188">
        <v>3765</v>
      </c>
      <c r="F65" s="188">
        <v>563</v>
      </c>
      <c r="G65" s="188">
        <v>127</v>
      </c>
      <c r="H65" s="188">
        <v>8795</v>
      </c>
      <c r="I65" s="188">
        <v>8848</v>
      </c>
      <c r="J65" s="141"/>
      <c r="K65" s="189">
        <v>3973.27</v>
      </c>
      <c r="L65" s="190">
        <f t="shared" si="41"/>
        <v>449.05854430379748</v>
      </c>
      <c r="M65" s="141"/>
      <c r="N65" s="189">
        <v>991.63</v>
      </c>
      <c r="O65" s="190">
        <f t="shared" si="42"/>
        <v>112.07391500904158</v>
      </c>
      <c r="P65" s="141"/>
      <c r="Q65" s="189">
        <v>2981.6400000000003</v>
      </c>
      <c r="R65" s="190">
        <f t="shared" si="43"/>
        <v>336.9846292947559</v>
      </c>
      <c r="S65" s="141" t="s">
        <v>120</v>
      </c>
      <c r="T65" s="137">
        <v>4.8869033813014939E-2</v>
      </c>
      <c r="U65" s="137">
        <v>0</v>
      </c>
      <c r="V65" s="137">
        <v>0.19984268325887677</v>
      </c>
      <c r="W65" s="137">
        <v>0.63889757268335967</v>
      </c>
      <c r="X65" s="137">
        <v>0.11239071024474855</v>
      </c>
      <c r="Y65" s="137">
        <v>0</v>
      </c>
      <c r="Z65" s="170">
        <f t="shared" si="44"/>
        <v>0.24957528685440455</v>
      </c>
      <c r="AA65" s="137">
        <v>0</v>
      </c>
      <c r="AB65" s="137">
        <v>4.2023852644853159E-3</v>
      </c>
      <c r="AC65" s="137">
        <v>0.99579761473551465</v>
      </c>
      <c r="AD65" s="191">
        <f t="shared" si="45"/>
        <v>0.75042471314559556</v>
      </c>
    </row>
    <row r="66" spans="1:30" s="20" customFormat="1" ht="20.100000000000001" customHeight="1" x14ac:dyDescent="0.3">
      <c r="A66" s="19"/>
      <c r="B66" s="135">
        <v>565</v>
      </c>
      <c r="C66" s="51">
        <v>5</v>
      </c>
      <c r="D66" s="136" t="s">
        <v>77</v>
      </c>
      <c r="E66" s="188">
        <v>3246</v>
      </c>
      <c r="F66" s="188">
        <v>576</v>
      </c>
      <c r="G66" s="188">
        <v>0</v>
      </c>
      <c r="H66" s="188">
        <v>8223</v>
      </c>
      <c r="I66" s="188">
        <v>8223</v>
      </c>
      <c r="J66" s="141"/>
      <c r="K66" s="189">
        <v>3636.65</v>
      </c>
      <c r="L66" s="190">
        <f t="shared" si="41"/>
        <v>442.25343548583243</v>
      </c>
      <c r="M66" s="141"/>
      <c r="N66" s="189">
        <v>1257.17</v>
      </c>
      <c r="O66" s="190">
        <f t="shared" si="42"/>
        <v>152.88459199805425</v>
      </c>
      <c r="P66" s="141"/>
      <c r="Q66" s="189">
        <v>2379.48</v>
      </c>
      <c r="R66" s="190">
        <f t="shared" si="43"/>
        <v>289.36884348777818</v>
      </c>
      <c r="S66" s="141"/>
      <c r="T66" s="137">
        <v>3.6041267290819856E-2</v>
      </c>
      <c r="U66" s="137">
        <v>0</v>
      </c>
      <c r="V66" s="137">
        <v>8.0975524392086981E-3</v>
      </c>
      <c r="W66" s="137">
        <v>0.84675899043088831</v>
      </c>
      <c r="X66" s="137">
        <v>0.10910218983908301</v>
      </c>
      <c r="Y66" s="137">
        <v>0</v>
      </c>
      <c r="Z66" s="170">
        <f t="shared" si="44"/>
        <v>0.34569452655603372</v>
      </c>
      <c r="AA66" s="137">
        <v>0</v>
      </c>
      <c r="AB66" s="137">
        <v>4.9212432968547756E-3</v>
      </c>
      <c r="AC66" s="137">
        <v>0.99507875670314516</v>
      </c>
      <c r="AD66" s="191">
        <f t="shared" si="45"/>
        <v>0.65430547344396628</v>
      </c>
    </row>
    <row r="67" spans="1:30" s="20" customFormat="1" ht="20.100000000000001" customHeight="1" x14ac:dyDescent="0.3">
      <c r="A67" s="19"/>
      <c r="B67" s="135">
        <v>696</v>
      </c>
      <c r="C67" s="51">
        <v>5</v>
      </c>
      <c r="D67" s="136" t="s">
        <v>126</v>
      </c>
      <c r="E67" s="188">
        <v>2221</v>
      </c>
      <c r="F67" s="188">
        <v>200</v>
      </c>
      <c r="G67" s="188">
        <v>0</v>
      </c>
      <c r="H67" s="188">
        <v>5742</v>
      </c>
      <c r="I67" s="188">
        <v>5742</v>
      </c>
      <c r="J67" s="141"/>
      <c r="K67" s="189">
        <v>2551.33</v>
      </c>
      <c r="L67" s="190">
        <f t="shared" si="41"/>
        <v>444.32776036224311</v>
      </c>
      <c r="M67" s="141"/>
      <c r="N67" s="189">
        <v>524.47</v>
      </c>
      <c r="O67" s="190">
        <f t="shared" si="42"/>
        <v>91.339254615116687</v>
      </c>
      <c r="P67" s="141"/>
      <c r="Q67" s="189">
        <v>2026.86</v>
      </c>
      <c r="R67" s="190">
        <f t="shared" si="43"/>
        <v>352.98850574712645</v>
      </c>
      <c r="S67" s="141"/>
      <c r="T67" s="137">
        <v>6.0327568783724521E-2</v>
      </c>
      <c r="U67" s="137">
        <v>0</v>
      </c>
      <c r="V67" s="137">
        <v>3.9392148263961708E-2</v>
      </c>
      <c r="W67" s="137">
        <v>0.64005567525311258</v>
      </c>
      <c r="X67" s="137">
        <v>0.26022460769920108</v>
      </c>
      <c r="Y67" s="137">
        <v>0</v>
      </c>
      <c r="Z67" s="170">
        <f t="shared" si="44"/>
        <v>0.20556729235340002</v>
      </c>
      <c r="AA67" s="137">
        <v>0</v>
      </c>
      <c r="AB67" s="137">
        <v>0</v>
      </c>
      <c r="AC67" s="137">
        <v>1</v>
      </c>
      <c r="AD67" s="191">
        <f t="shared" si="45"/>
        <v>0.79443270764660001</v>
      </c>
    </row>
    <row r="68" spans="1:30" s="20" customFormat="1" ht="20.100000000000001" customHeight="1" x14ac:dyDescent="0.3">
      <c r="A68" s="19"/>
      <c r="B68" s="135">
        <v>731</v>
      </c>
      <c r="C68" s="51">
        <v>5</v>
      </c>
      <c r="D68" s="136" t="s">
        <v>34</v>
      </c>
      <c r="E68" s="188">
        <v>4293</v>
      </c>
      <c r="F68" s="188">
        <v>452</v>
      </c>
      <c r="G68" s="188">
        <v>0</v>
      </c>
      <c r="H68" s="188">
        <v>11936</v>
      </c>
      <c r="I68" s="188">
        <v>11936</v>
      </c>
      <c r="J68" s="141"/>
      <c r="K68" s="189">
        <v>4769.6400000000003</v>
      </c>
      <c r="L68" s="190">
        <f t="shared" si="41"/>
        <v>399.60120643431634</v>
      </c>
      <c r="M68" s="141"/>
      <c r="N68" s="189">
        <v>1739.96</v>
      </c>
      <c r="O68" s="190">
        <f t="shared" si="42"/>
        <v>145.77412868632709</v>
      </c>
      <c r="P68" s="141"/>
      <c r="Q68" s="189">
        <v>3029.68</v>
      </c>
      <c r="R68" s="190">
        <f t="shared" si="43"/>
        <v>253.82707774798928</v>
      </c>
      <c r="S68" s="141"/>
      <c r="T68" s="137">
        <v>3.7799719533782382E-2</v>
      </c>
      <c r="U68" s="137">
        <v>0</v>
      </c>
      <c r="V68" s="137">
        <v>9.8622956849582749E-2</v>
      </c>
      <c r="W68" s="137">
        <v>0.57729488034207688</v>
      </c>
      <c r="X68" s="137">
        <v>0.27693740085978991</v>
      </c>
      <c r="Y68" s="137">
        <v>9.3450424147681569E-3</v>
      </c>
      <c r="Z68" s="170">
        <f t="shared" si="44"/>
        <v>0.36479902047114665</v>
      </c>
      <c r="AA68" s="137">
        <v>0</v>
      </c>
      <c r="AB68" s="137">
        <v>1.1486361595944127E-3</v>
      </c>
      <c r="AC68" s="137">
        <v>0.99885136384040563</v>
      </c>
      <c r="AD68" s="191">
        <f t="shared" si="45"/>
        <v>0.63520097952885324</v>
      </c>
    </row>
    <row r="69" spans="1:30" s="63" customFormat="1" x14ac:dyDescent="0.3">
      <c r="A69" s="62"/>
      <c r="B69" s="65"/>
      <c r="C69" s="66"/>
      <c r="D69" s="81" t="s">
        <v>106</v>
      </c>
      <c r="E69" s="82">
        <f>SUM(E58:E68)</f>
        <v>83880</v>
      </c>
      <c r="F69" s="82">
        <f>SUM(F58:F68)</f>
        <v>21619</v>
      </c>
      <c r="G69" s="82">
        <f>SUM(G58:G68)</f>
        <v>167</v>
      </c>
      <c r="H69" s="82">
        <f>SUM(H58:H68)</f>
        <v>233566</v>
      </c>
      <c r="I69" s="82">
        <f>SUM(I58:I68)</f>
        <v>233636</v>
      </c>
      <c r="J69" s="82"/>
      <c r="K69" s="82">
        <f>SUM(K58:K68)</f>
        <v>96680.973879971527</v>
      </c>
      <c r="L69" s="83">
        <f t="shared" ref="L69" si="46">K69*1000/I69</f>
        <v>413.81025989133326</v>
      </c>
      <c r="M69" s="106"/>
      <c r="N69" s="84">
        <f>SUM(N58:N68)</f>
        <v>38007.655797975793</v>
      </c>
      <c r="O69" s="85">
        <f t="shared" ref="O69" si="47">N69*1000/I69</f>
        <v>162.67893560057436</v>
      </c>
      <c r="P69" s="73"/>
      <c r="Q69" s="84">
        <f>SUM(Q58:Q68)</f>
        <v>58673.318081995734</v>
      </c>
      <c r="R69" s="83">
        <f t="shared" ref="R69" si="48">Q69*1000/I69</f>
        <v>251.13132429075884</v>
      </c>
      <c r="S69" s="79"/>
      <c r="T69" s="71"/>
      <c r="U69" s="71"/>
      <c r="V69" s="71"/>
      <c r="W69" s="258" t="s">
        <v>114</v>
      </c>
      <c r="X69" s="259"/>
      <c r="Y69" s="260"/>
      <c r="Z69" s="64">
        <f t="shared" ref="Z69" si="49">N69/K69</f>
        <v>0.39312446154257735</v>
      </c>
      <c r="AA69" s="71"/>
      <c r="AB69" s="71"/>
      <c r="AC69" s="71"/>
      <c r="AD69" s="72">
        <f t="shared" ref="AD69" si="50">Q69/K69</f>
        <v>0.60687553845742259</v>
      </c>
    </row>
    <row r="70" spans="1:30" s="63" customFormat="1" x14ac:dyDescent="0.3">
      <c r="A70" s="62"/>
      <c r="B70" s="65"/>
      <c r="C70" s="66"/>
      <c r="D70" s="67"/>
      <c r="E70" s="68"/>
      <c r="F70" s="68"/>
      <c r="G70" s="68"/>
      <c r="H70" s="68"/>
      <c r="I70" s="68"/>
      <c r="J70" s="75"/>
      <c r="K70" s="89"/>
      <c r="L70" s="90"/>
      <c r="M70" s="106"/>
      <c r="N70" s="89"/>
      <c r="O70" s="69"/>
      <c r="P70" s="73"/>
      <c r="Q70" s="89"/>
      <c r="R70" s="90"/>
      <c r="S70" s="79"/>
      <c r="T70" s="71"/>
      <c r="U70" s="71"/>
      <c r="V70" s="71"/>
      <c r="W70" s="71"/>
      <c r="X70" s="71"/>
      <c r="Y70" s="71"/>
      <c r="Z70" s="64"/>
      <c r="AA70" s="71"/>
      <c r="AB70" s="71"/>
      <c r="AC70" s="71"/>
      <c r="AD70" s="72"/>
    </row>
    <row r="71" spans="1:30" s="63" customFormat="1" ht="16.8" thickBot="1" x14ac:dyDescent="0.35">
      <c r="A71" s="62"/>
      <c r="B71" s="65"/>
      <c r="C71" s="66"/>
      <c r="D71" s="91"/>
      <c r="E71" s="92"/>
      <c r="F71" s="92"/>
      <c r="G71" s="92"/>
      <c r="H71" s="92"/>
      <c r="I71" s="92"/>
      <c r="J71" s="103"/>
      <c r="K71" s="94"/>
      <c r="L71" s="95"/>
      <c r="M71" s="107"/>
      <c r="N71" s="94"/>
      <c r="O71" s="96"/>
      <c r="P71" s="97"/>
      <c r="Q71" s="94"/>
      <c r="R71" s="95"/>
      <c r="S71" s="105"/>
      <c r="T71" s="99"/>
      <c r="U71" s="99"/>
      <c r="V71" s="99"/>
      <c r="W71" s="99"/>
      <c r="X71" s="99"/>
      <c r="Y71" s="99"/>
      <c r="Z71" s="100"/>
      <c r="AA71" s="99"/>
      <c r="AB71" s="99"/>
      <c r="AC71" s="99"/>
      <c r="AD71" s="101"/>
    </row>
    <row r="72" spans="1:30" s="63" customFormat="1" ht="17.25" customHeight="1" thickBot="1" x14ac:dyDescent="0.35">
      <c r="A72" s="62"/>
      <c r="B72" s="65"/>
      <c r="C72" s="102"/>
      <c r="D72" s="261" t="s">
        <v>109</v>
      </c>
      <c r="E72" s="262"/>
      <c r="F72" s="262"/>
      <c r="G72" s="262"/>
      <c r="H72" s="262"/>
      <c r="I72" s="262"/>
      <c r="J72" s="262"/>
      <c r="K72" s="262"/>
      <c r="L72" s="262"/>
      <c r="M72" s="262"/>
      <c r="N72" s="262"/>
      <c r="O72" s="262"/>
      <c r="P72" s="262"/>
      <c r="Q72" s="262"/>
      <c r="R72" s="262"/>
      <c r="S72" s="262"/>
      <c r="T72" s="262"/>
      <c r="U72" s="262"/>
      <c r="V72" s="262"/>
      <c r="W72" s="262"/>
      <c r="X72" s="262"/>
      <c r="Y72" s="262"/>
      <c r="Z72" s="262"/>
      <c r="AA72" s="262"/>
      <c r="AB72" s="262"/>
      <c r="AC72" s="262"/>
      <c r="AD72" s="263"/>
    </row>
    <row r="73" spans="1:30" s="20" customFormat="1" ht="20.100000000000001" customHeight="1" x14ac:dyDescent="0.3">
      <c r="A73" s="19"/>
      <c r="B73" s="135">
        <v>414</v>
      </c>
      <c r="C73" s="51">
        <v>6</v>
      </c>
      <c r="D73" s="136" t="s">
        <v>56</v>
      </c>
      <c r="E73" s="188">
        <v>2775</v>
      </c>
      <c r="F73" s="188">
        <v>875</v>
      </c>
      <c r="G73" s="188">
        <v>0</v>
      </c>
      <c r="H73" s="188">
        <v>8000</v>
      </c>
      <c r="I73" s="188">
        <v>8000</v>
      </c>
      <c r="J73" s="141"/>
      <c r="K73" s="189">
        <v>2253.27</v>
      </c>
      <c r="L73" s="190">
        <f t="shared" ref="L73:L80" si="51">K73*1000/I73</f>
        <v>281.65875</v>
      </c>
      <c r="M73" s="141"/>
      <c r="N73" s="189">
        <v>318.48</v>
      </c>
      <c r="O73" s="190">
        <f t="shared" ref="O73:O80" si="52">N73*1000/I73</f>
        <v>39.81</v>
      </c>
      <c r="P73" s="141"/>
      <c r="Q73" s="189">
        <v>1934.79</v>
      </c>
      <c r="R73" s="190">
        <f t="shared" ref="R73:R80" si="53">Q73*1000/I73</f>
        <v>241.84875</v>
      </c>
      <c r="S73" s="141"/>
      <c r="T73" s="137">
        <v>0.13840743531775934</v>
      </c>
      <c r="U73" s="137">
        <v>0</v>
      </c>
      <c r="V73" s="137">
        <v>8.0695805074101984E-2</v>
      </c>
      <c r="W73" s="137">
        <v>0.78089675960813854</v>
      </c>
      <c r="X73" s="137">
        <v>0</v>
      </c>
      <c r="Y73" s="137">
        <v>0</v>
      </c>
      <c r="Z73" s="170">
        <f t="shared" ref="Z73:Z80" si="54">N73/K73</f>
        <v>0.14134125071562664</v>
      </c>
      <c r="AA73" s="137">
        <v>0</v>
      </c>
      <c r="AB73" s="137">
        <v>0</v>
      </c>
      <c r="AC73" s="137">
        <v>1</v>
      </c>
      <c r="AD73" s="191">
        <f t="shared" ref="AD73:AD80" si="55">Q73/K73</f>
        <v>0.85865874928437336</v>
      </c>
    </row>
    <row r="74" spans="1:30" s="20" customFormat="1" ht="20.100000000000001" customHeight="1" x14ac:dyDescent="0.3">
      <c r="A74" s="19"/>
      <c r="B74" s="135">
        <v>426</v>
      </c>
      <c r="C74" s="51">
        <v>6</v>
      </c>
      <c r="D74" s="136" t="s">
        <v>124</v>
      </c>
      <c r="E74" s="188">
        <v>4035</v>
      </c>
      <c r="F74" s="188">
        <v>1607</v>
      </c>
      <c r="G74" s="188">
        <v>180</v>
      </c>
      <c r="H74" s="188">
        <v>10498</v>
      </c>
      <c r="I74" s="188">
        <v>10573</v>
      </c>
      <c r="J74" s="141"/>
      <c r="K74" s="189">
        <v>3216.1</v>
      </c>
      <c r="L74" s="190">
        <f t="shared" si="51"/>
        <v>304.1804596614017</v>
      </c>
      <c r="M74" s="141"/>
      <c r="N74" s="189">
        <v>738.49</v>
      </c>
      <c r="O74" s="190">
        <f t="shared" si="52"/>
        <v>69.84677953277216</v>
      </c>
      <c r="P74" s="141"/>
      <c r="Q74" s="189">
        <v>2477.61</v>
      </c>
      <c r="R74" s="190">
        <f t="shared" si="53"/>
        <v>234.33368012862954</v>
      </c>
      <c r="S74" s="141"/>
      <c r="T74" s="137">
        <v>7.8321981340302507E-2</v>
      </c>
      <c r="U74" s="137">
        <v>0</v>
      </c>
      <c r="V74" s="137">
        <v>0.10832915814702974</v>
      </c>
      <c r="W74" s="137">
        <v>0.79571829002423866</v>
      </c>
      <c r="X74" s="137">
        <v>0</v>
      </c>
      <c r="Y74" s="137">
        <v>1.763057048842909E-2</v>
      </c>
      <c r="Z74" s="170">
        <f t="shared" si="54"/>
        <v>0.22962283511084855</v>
      </c>
      <c r="AA74" s="137">
        <v>0</v>
      </c>
      <c r="AB74" s="137">
        <v>0</v>
      </c>
      <c r="AC74" s="137">
        <v>1</v>
      </c>
      <c r="AD74" s="191">
        <f t="shared" si="55"/>
        <v>0.77037716488915153</v>
      </c>
    </row>
    <row r="75" spans="1:30" s="20" customFormat="1" ht="20.100000000000001" customHeight="1" x14ac:dyDescent="0.3">
      <c r="A75" s="19"/>
      <c r="B75" s="135">
        <v>430</v>
      </c>
      <c r="C75" s="51">
        <v>6</v>
      </c>
      <c r="D75" s="136" t="s">
        <v>89</v>
      </c>
      <c r="E75" s="188">
        <v>12085</v>
      </c>
      <c r="F75" s="188">
        <v>5655</v>
      </c>
      <c r="G75" s="188">
        <v>0</v>
      </c>
      <c r="H75" s="188">
        <v>41788</v>
      </c>
      <c r="I75" s="188">
        <v>41788</v>
      </c>
      <c r="J75" s="141"/>
      <c r="K75" s="189">
        <v>17846.36</v>
      </c>
      <c r="L75" s="190">
        <f t="shared" si="51"/>
        <v>427.0690150282378</v>
      </c>
      <c r="M75" s="141"/>
      <c r="N75" s="189">
        <v>4438.3900000000003</v>
      </c>
      <c r="O75" s="190">
        <f t="shared" si="52"/>
        <v>106.21207045084714</v>
      </c>
      <c r="P75" s="141"/>
      <c r="Q75" s="189">
        <v>13407.970000000001</v>
      </c>
      <c r="R75" s="190">
        <f t="shared" si="53"/>
        <v>320.85694457739066</v>
      </c>
      <c r="S75" s="141"/>
      <c r="T75" s="137">
        <v>5.1876919333361866E-2</v>
      </c>
      <c r="U75" s="137">
        <v>0</v>
      </c>
      <c r="V75" s="137">
        <v>0.17404959906632808</v>
      </c>
      <c r="W75" s="137">
        <v>0.77407348160030998</v>
      </c>
      <c r="X75" s="137">
        <v>0</v>
      </c>
      <c r="Y75" s="137">
        <v>0</v>
      </c>
      <c r="Z75" s="170">
        <f t="shared" si="54"/>
        <v>0.24870001501706793</v>
      </c>
      <c r="AA75" s="137">
        <v>0</v>
      </c>
      <c r="AB75" s="137">
        <v>4.7016811642627476E-3</v>
      </c>
      <c r="AC75" s="137">
        <v>0.99529831883573716</v>
      </c>
      <c r="AD75" s="191">
        <f t="shared" si="55"/>
        <v>0.75129998498293216</v>
      </c>
    </row>
    <row r="76" spans="1:30" s="20" customFormat="1" ht="20.100000000000001" customHeight="1" x14ac:dyDescent="0.3">
      <c r="A76" s="19"/>
      <c r="B76" s="135">
        <v>623</v>
      </c>
      <c r="C76" s="51">
        <v>6</v>
      </c>
      <c r="D76" s="136" t="s">
        <v>42</v>
      </c>
      <c r="E76" s="188">
        <v>2312</v>
      </c>
      <c r="F76" s="188">
        <v>39</v>
      </c>
      <c r="G76" s="188">
        <v>0</v>
      </c>
      <c r="H76" s="188">
        <v>4996</v>
      </c>
      <c r="I76" s="188">
        <v>4996</v>
      </c>
      <c r="J76" s="141"/>
      <c r="K76" s="189">
        <v>2267.91</v>
      </c>
      <c r="L76" s="190">
        <f t="shared" si="51"/>
        <v>453.94515612489994</v>
      </c>
      <c r="M76" s="141"/>
      <c r="N76" s="189">
        <v>808.97</v>
      </c>
      <c r="O76" s="190">
        <f t="shared" si="52"/>
        <v>161.92353883106486</v>
      </c>
      <c r="P76" s="141"/>
      <c r="Q76" s="189">
        <v>1458.94</v>
      </c>
      <c r="R76" s="190">
        <f t="shared" si="53"/>
        <v>292.02161729383505</v>
      </c>
      <c r="S76" s="141">
        <v>2</v>
      </c>
      <c r="T76" s="137">
        <v>3.4030928217362817E-2</v>
      </c>
      <c r="U76" s="137">
        <v>0</v>
      </c>
      <c r="V76" s="137">
        <v>0.46928810709915081</v>
      </c>
      <c r="W76" s="137">
        <v>0.33922147916486395</v>
      </c>
      <c r="X76" s="137">
        <v>0.13554272717158858</v>
      </c>
      <c r="Y76" s="137">
        <v>2.1916758347033882E-2</v>
      </c>
      <c r="Z76" s="170">
        <f t="shared" si="54"/>
        <v>0.35670286739773627</v>
      </c>
      <c r="AA76" s="137">
        <v>0</v>
      </c>
      <c r="AB76" s="137">
        <v>0</v>
      </c>
      <c r="AC76" s="137">
        <v>1</v>
      </c>
      <c r="AD76" s="191">
        <f t="shared" si="55"/>
        <v>0.64329713260226384</v>
      </c>
    </row>
    <row r="77" spans="1:30" s="20" customFormat="1" ht="20.100000000000001" customHeight="1" x14ac:dyDescent="0.3">
      <c r="A77" s="19"/>
      <c r="B77" s="135">
        <v>806</v>
      </c>
      <c r="C77" s="51">
        <v>6</v>
      </c>
      <c r="D77" s="136" t="s">
        <v>149</v>
      </c>
      <c r="E77" s="188">
        <v>264</v>
      </c>
      <c r="F77" s="188">
        <v>28</v>
      </c>
      <c r="G77" s="188">
        <v>38</v>
      </c>
      <c r="H77" s="188">
        <v>424</v>
      </c>
      <c r="I77" s="188">
        <v>440</v>
      </c>
      <c r="J77" s="141"/>
      <c r="K77" s="189">
        <v>146.37</v>
      </c>
      <c r="L77" s="190">
        <f t="shared" si="51"/>
        <v>332.65909090909093</v>
      </c>
      <c r="M77" s="141"/>
      <c r="N77" s="189">
        <v>28.66</v>
      </c>
      <c r="O77" s="190">
        <f t="shared" si="52"/>
        <v>65.13636363636364</v>
      </c>
      <c r="P77" s="141"/>
      <c r="Q77" s="189">
        <v>117.71</v>
      </c>
      <c r="R77" s="190">
        <f t="shared" si="53"/>
        <v>267.52272727272725</v>
      </c>
      <c r="S77" s="141">
        <v>3</v>
      </c>
      <c r="T77" s="137">
        <v>8.1646894626657363E-2</v>
      </c>
      <c r="U77" s="137">
        <v>0</v>
      </c>
      <c r="V77" s="137">
        <v>0</v>
      </c>
      <c r="W77" s="137">
        <v>0.91835310537334269</v>
      </c>
      <c r="X77" s="137">
        <v>0</v>
      </c>
      <c r="Y77" s="137">
        <v>0</v>
      </c>
      <c r="Z77" s="170">
        <f t="shared" si="54"/>
        <v>0.1958051513288242</v>
      </c>
      <c r="AA77" s="137">
        <v>0</v>
      </c>
      <c r="AB77" s="137">
        <v>0</v>
      </c>
      <c r="AC77" s="137">
        <v>1</v>
      </c>
      <c r="AD77" s="191">
        <f t="shared" si="55"/>
        <v>0.80419484867117574</v>
      </c>
    </row>
    <row r="78" spans="1:30" s="20" customFormat="1" ht="20.100000000000001" customHeight="1" x14ac:dyDescent="0.3">
      <c r="A78" s="19"/>
      <c r="B78" s="135">
        <v>906</v>
      </c>
      <c r="C78" s="51">
        <v>6</v>
      </c>
      <c r="D78" s="136" t="s">
        <v>117</v>
      </c>
      <c r="E78" s="188">
        <v>2299</v>
      </c>
      <c r="F78" s="188">
        <v>177</v>
      </c>
      <c r="G78" s="188">
        <v>163</v>
      </c>
      <c r="H78" s="188">
        <v>5272</v>
      </c>
      <c r="I78" s="188">
        <v>5340</v>
      </c>
      <c r="J78" s="141"/>
      <c r="K78" s="189">
        <v>1673.37</v>
      </c>
      <c r="L78" s="190">
        <f t="shared" si="51"/>
        <v>313.36516853932585</v>
      </c>
      <c r="M78" s="141"/>
      <c r="N78" s="189">
        <v>664.74</v>
      </c>
      <c r="O78" s="190">
        <f t="shared" si="52"/>
        <v>124.48314606741573</v>
      </c>
      <c r="P78" s="141"/>
      <c r="Q78" s="189">
        <v>1008.63</v>
      </c>
      <c r="R78" s="190">
        <f t="shared" si="53"/>
        <v>188.88202247191012</v>
      </c>
      <c r="S78" s="141"/>
      <c r="T78" s="137">
        <v>4.3701296747600565E-2</v>
      </c>
      <c r="U78" s="137">
        <v>0</v>
      </c>
      <c r="V78" s="137">
        <v>0.24981195655444233</v>
      </c>
      <c r="W78" s="137">
        <v>0.493080001203478</v>
      </c>
      <c r="X78" s="137">
        <v>0.20772031170081537</v>
      </c>
      <c r="Y78" s="137">
        <v>5.686433793663688E-3</v>
      </c>
      <c r="Z78" s="170">
        <f t="shared" si="54"/>
        <v>0.3972462754800194</v>
      </c>
      <c r="AA78" s="137">
        <v>0</v>
      </c>
      <c r="AB78" s="137">
        <v>1.9333154873442194E-3</v>
      </c>
      <c r="AC78" s="137">
        <v>0.99806668451265579</v>
      </c>
      <c r="AD78" s="191">
        <f t="shared" si="55"/>
        <v>0.60275372451998066</v>
      </c>
    </row>
    <row r="79" spans="1:30" s="20" customFormat="1" ht="20.100000000000001" customHeight="1" x14ac:dyDescent="0.3">
      <c r="A79" s="19"/>
      <c r="B79" s="135">
        <v>959</v>
      </c>
      <c r="C79" s="51">
        <v>6</v>
      </c>
      <c r="D79" s="136" t="s">
        <v>150</v>
      </c>
      <c r="E79" s="188">
        <v>2165</v>
      </c>
      <c r="F79" s="188">
        <v>52</v>
      </c>
      <c r="G79" s="188">
        <v>283</v>
      </c>
      <c r="H79" s="188">
        <v>5124</v>
      </c>
      <c r="I79" s="188">
        <v>5242</v>
      </c>
      <c r="J79" s="141"/>
      <c r="K79" s="189">
        <v>1867.39</v>
      </c>
      <c r="L79" s="190">
        <f t="shared" si="51"/>
        <v>356.23616940099197</v>
      </c>
      <c r="M79" s="141"/>
      <c r="N79" s="189">
        <v>438.08</v>
      </c>
      <c r="O79" s="190">
        <f t="shared" si="52"/>
        <v>83.571156047310183</v>
      </c>
      <c r="P79" s="141"/>
      <c r="Q79" s="189">
        <v>1429.31</v>
      </c>
      <c r="R79" s="190">
        <f t="shared" si="53"/>
        <v>272.66501335368179</v>
      </c>
      <c r="S79" s="141">
        <v>2</v>
      </c>
      <c r="T79" s="137">
        <v>6.4440284879474077E-2</v>
      </c>
      <c r="U79" s="137">
        <v>0</v>
      </c>
      <c r="V79" s="137">
        <v>0</v>
      </c>
      <c r="W79" s="137">
        <v>0.93555971512052605</v>
      </c>
      <c r="X79" s="137">
        <v>0</v>
      </c>
      <c r="Y79" s="137">
        <v>0</v>
      </c>
      <c r="Z79" s="170">
        <f t="shared" si="54"/>
        <v>0.23459480879730532</v>
      </c>
      <c r="AA79" s="137">
        <v>0</v>
      </c>
      <c r="AB79" s="137">
        <v>0</v>
      </c>
      <c r="AC79" s="137">
        <v>1</v>
      </c>
      <c r="AD79" s="191">
        <f t="shared" si="55"/>
        <v>0.76540519120269457</v>
      </c>
    </row>
    <row r="80" spans="1:30" s="20" customFormat="1" ht="20.100000000000001" customHeight="1" x14ac:dyDescent="0.3">
      <c r="A80" s="19"/>
      <c r="B80" s="135">
        <v>988</v>
      </c>
      <c r="C80" s="51">
        <v>6</v>
      </c>
      <c r="D80" s="136" t="s">
        <v>153</v>
      </c>
      <c r="E80" s="188">
        <v>833</v>
      </c>
      <c r="F80" s="188">
        <v>0</v>
      </c>
      <c r="G80" s="188">
        <v>0</v>
      </c>
      <c r="H80" s="188">
        <v>2809</v>
      </c>
      <c r="I80" s="188">
        <v>2809</v>
      </c>
      <c r="J80" s="141"/>
      <c r="K80" s="189">
        <v>942.58</v>
      </c>
      <c r="L80" s="190">
        <f t="shared" si="51"/>
        <v>335.55713777144894</v>
      </c>
      <c r="M80" s="141"/>
      <c r="N80" s="189">
        <v>205.76</v>
      </c>
      <c r="O80" s="190">
        <f t="shared" si="52"/>
        <v>73.250266998932005</v>
      </c>
      <c r="P80" s="141"/>
      <c r="Q80" s="189">
        <v>736.82</v>
      </c>
      <c r="R80" s="190">
        <f t="shared" si="53"/>
        <v>262.3068707725169</v>
      </c>
      <c r="S80" s="141">
        <v>3</v>
      </c>
      <c r="T80" s="137">
        <v>7.5233281493001555E-2</v>
      </c>
      <c r="U80" s="137">
        <v>0</v>
      </c>
      <c r="V80" s="137">
        <v>9.7200622083981336E-3</v>
      </c>
      <c r="W80" s="137">
        <v>0.91504665629860038</v>
      </c>
      <c r="X80" s="137">
        <v>0</v>
      </c>
      <c r="Y80" s="137">
        <v>0</v>
      </c>
      <c r="Z80" s="170">
        <f t="shared" si="54"/>
        <v>0.21829446837403721</v>
      </c>
      <c r="AA80" s="137">
        <v>0</v>
      </c>
      <c r="AB80" s="137">
        <v>0</v>
      </c>
      <c r="AC80" s="137">
        <v>1</v>
      </c>
      <c r="AD80" s="191">
        <f t="shared" si="55"/>
        <v>0.78170553162596279</v>
      </c>
    </row>
    <row r="81" spans="1:31" s="63" customFormat="1" x14ac:dyDescent="0.3">
      <c r="A81" s="61"/>
      <c r="B81" s="65"/>
      <c r="C81" s="66"/>
      <c r="D81" s="81" t="s">
        <v>106</v>
      </c>
      <c r="E81" s="82">
        <f>SUM(E73:E80)</f>
        <v>26768</v>
      </c>
      <c r="F81" s="82">
        <f>SUM(F73:F80)</f>
        <v>8433</v>
      </c>
      <c r="G81" s="82">
        <f>SUM(G73:G80)</f>
        <v>664</v>
      </c>
      <c r="H81" s="82">
        <f>SUM(H73:H80)</f>
        <v>78911</v>
      </c>
      <c r="I81" s="82">
        <f>SUM(I73:I80)</f>
        <v>79188</v>
      </c>
      <c r="J81" s="82"/>
      <c r="K81" s="82">
        <f>SUM(K73:K80)</f>
        <v>30213.35</v>
      </c>
      <c r="L81" s="83">
        <f t="shared" ref="L81" si="56">K81*1000/I81</f>
        <v>381.53950093448503</v>
      </c>
      <c r="M81" s="75"/>
      <c r="N81" s="84">
        <f>SUM(N73:N80)</f>
        <v>7641.5700000000006</v>
      </c>
      <c r="O81" s="85">
        <f t="shared" ref="O81" si="57">N81*1000/I81</f>
        <v>96.499090771328994</v>
      </c>
      <c r="P81" s="73"/>
      <c r="Q81" s="84">
        <f>SUM(Q73:Q80)</f>
        <v>22571.780000000002</v>
      </c>
      <c r="R81" s="83">
        <f t="shared" ref="R81" si="58">Q81*1000/I81</f>
        <v>285.04041016315608</v>
      </c>
      <c r="S81" s="74"/>
      <c r="T81" s="71"/>
      <c r="U81" s="71"/>
      <c r="V81" s="71"/>
      <c r="W81" s="258" t="s">
        <v>114</v>
      </c>
      <c r="X81" s="259"/>
      <c r="Y81" s="260"/>
      <c r="Z81" s="64">
        <f t="shared" ref="Z81" si="59">N81/K81</f>
        <v>0.25292031502630463</v>
      </c>
      <c r="AA81" s="71"/>
      <c r="AB81" s="71"/>
      <c r="AC81" s="71"/>
      <c r="AD81" s="72">
        <f t="shared" ref="AD81" si="60">Q81/K81</f>
        <v>0.74707968497369548</v>
      </c>
    </row>
    <row r="82" spans="1:31" s="63" customFormat="1" x14ac:dyDescent="0.3">
      <c r="A82" s="61"/>
      <c r="B82" s="65"/>
      <c r="C82" s="66"/>
      <c r="D82" s="67"/>
      <c r="E82" s="68"/>
      <c r="F82" s="68"/>
      <c r="G82" s="68"/>
      <c r="H82" s="68"/>
      <c r="I82" s="68"/>
      <c r="J82" s="77"/>
      <c r="K82" s="89"/>
      <c r="L82" s="90"/>
      <c r="M82" s="75"/>
      <c r="N82" s="89"/>
      <c r="O82" s="69"/>
      <c r="P82" s="73"/>
      <c r="Q82" s="89"/>
      <c r="R82" s="90"/>
      <c r="S82" s="74"/>
      <c r="T82" s="71"/>
      <c r="U82" s="71"/>
      <c r="V82" s="71"/>
      <c r="W82" s="71"/>
      <c r="X82" s="71"/>
      <c r="Y82" s="71"/>
      <c r="Z82" s="64"/>
      <c r="AA82" s="71"/>
      <c r="AB82" s="71"/>
      <c r="AC82" s="71"/>
      <c r="AD82" s="72"/>
    </row>
    <row r="83" spans="1:31" s="63" customFormat="1" ht="16.8" thickBot="1" x14ac:dyDescent="0.35">
      <c r="A83" s="61"/>
      <c r="B83" s="65"/>
      <c r="C83" s="66"/>
      <c r="D83" s="91"/>
      <c r="E83" s="92"/>
      <c r="F83" s="92"/>
      <c r="G83" s="92"/>
      <c r="H83" s="92"/>
      <c r="I83" s="92"/>
      <c r="J83" s="93"/>
      <c r="K83" s="94"/>
      <c r="L83" s="95"/>
      <c r="M83" s="103"/>
      <c r="N83" s="94"/>
      <c r="O83" s="96"/>
      <c r="P83" s="97"/>
      <c r="Q83" s="94"/>
      <c r="R83" s="95"/>
      <c r="S83" s="104"/>
      <c r="T83" s="99"/>
      <c r="U83" s="99"/>
      <c r="V83" s="99"/>
      <c r="W83" s="99"/>
      <c r="X83" s="99"/>
      <c r="Y83" s="99"/>
      <c r="Z83" s="100"/>
      <c r="AA83" s="99"/>
      <c r="AB83" s="99"/>
      <c r="AC83" s="99"/>
      <c r="AD83" s="101"/>
    </row>
    <row r="84" spans="1:31" s="63" customFormat="1" ht="14.4" x14ac:dyDescent="0.3">
      <c r="A84" s="61"/>
      <c r="B84" s="148"/>
      <c r="C84" s="149"/>
      <c r="D84" s="277" t="s">
        <v>110</v>
      </c>
      <c r="E84" s="278"/>
      <c r="F84" s="278"/>
      <c r="G84" s="278"/>
      <c r="H84" s="278"/>
      <c r="I84" s="278"/>
      <c r="J84" s="278"/>
      <c r="K84" s="278"/>
      <c r="L84" s="278"/>
      <c r="M84" s="278"/>
      <c r="N84" s="278"/>
      <c r="O84" s="278"/>
      <c r="P84" s="278"/>
      <c r="Q84" s="278"/>
      <c r="R84" s="278"/>
      <c r="S84" s="278"/>
      <c r="T84" s="278"/>
      <c r="U84" s="278"/>
      <c r="V84" s="278"/>
      <c r="W84" s="278"/>
      <c r="X84" s="278"/>
      <c r="Y84" s="278"/>
      <c r="Z84" s="278"/>
      <c r="AA84" s="278"/>
      <c r="AB84" s="278"/>
      <c r="AC84" s="278"/>
      <c r="AD84" s="279"/>
    </row>
    <row r="85" spans="1:31" s="20" customFormat="1" ht="20.100000000000001" customHeight="1" x14ac:dyDescent="0.3">
      <c r="A85" s="19"/>
      <c r="B85" s="135">
        <v>162</v>
      </c>
      <c r="C85" s="51">
        <v>7</v>
      </c>
      <c r="D85" s="136" t="s">
        <v>86</v>
      </c>
      <c r="E85" s="188">
        <v>7703</v>
      </c>
      <c r="F85" s="188">
        <v>297</v>
      </c>
      <c r="G85" s="188">
        <v>2869</v>
      </c>
      <c r="H85" s="188">
        <v>7025</v>
      </c>
      <c r="I85" s="188">
        <v>8220</v>
      </c>
      <c r="J85" s="141"/>
      <c r="K85" s="189">
        <v>3787.18</v>
      </c>
      <c r="L85" s="190">
        <f t="shared" ref="L85:L111" si="61">K85*1000/I85</f>
        <v>460.72749391727496</v>
      </c>
      <c r="M85" s="141"/>
      <c r="N85" s="189">
        <v>1760.34</v>
      </c>
      <c r="O85" s="190">
        <f t="shared" ref="O85:O111" si="62">N85*1000/I85</f>
        <v>214.15328467153284</v>
      </c>
      <c r="P85" s="141"/>
      <c r="Q85" s="189">
        <v>2026.84</v>
      </c>
      <c r="R85" s="190">
        <f t="shared" ref="R85:R111" si="63">Q85*1000/I85</f>
        <v>246.57420924574208</v>
      </c>
      <c r="S85" s="141">
        <v>1</v>
      </c>
      <c r="T85" s="137">
        <v>2.1990070100094301E-2</v>
      </c>
      <c r="U85" s="137">
        <v>6.4192144699319453E-3</v>
      </c>
      <c r="V85" s="137">
        <v>4.9899451242373639E-2</v>
      </c>
      <c r="W85" s="137">
        <v>0.60434915982139814</v>
      </c>
      <c r="X85" s="137">
        <v>0.30383903109626553</v>
      </c>
      <c r="Y85" s="137">
        <v>1.3503073269936491E-2</v>
      </c>
      <c r="Z85" s="170">
        <f t="shared" ref="Z85:Z111" si="64">N85/K85</f>
        <v>0.46481550916513076</v>
      </c>
      <c r="AA85" s="137">
        <v>0</v>
      </c>
      <c r="AB85" s="137">
        <v>0</v>
      </c>
      <c r="AC85" s="137">
        <v>1</v>
      </c>
      <c r="AD85" s="191">
        <f t="shared" ref="AD85:AD111" si="65">Q85/K85</f>
        <v>0.53518449083486919</v>
      </c>
      <c r="AE85" s="144"/>
    </row>
    <row r="86" spans="1:31" s="20" customFormat="1" ht="20.100000000000001" customHeight="1" x14ac:dyDescent="0.3">
      <c r="A86" s="19"/>
      <c r="B86" s="135">
        <v>212</v>
      </c>
      <c r="C86" s="51">
        <v>7</v>
      </c>
      <c r="D86" s="136" t="s">
        <v>44</v>
      </c>
      <c r="E86" s="188">
        <v>5374</v>
      </c>
      <c r="F86" s="188">
        <v>0</v>
      </c>
      <c r="G86" s="188">
        <v>0</v>
      </c>
      <c r="H86" s="188">
        <v>10404</v>
      </c>
      <c r="I86" s="188">
        <v>10404</v>
      </c>
      <c r="J86" s="141"/>
      <c r="K86" s="189">
        <v>2139.92</v>
      </c>
      <c r="L86" s="190">
        <f t="shared" si="61"/>
        <v>205.68242983467897</v>
      </c>
      <c r="M86" s="141"/>
      <c r="N86" s="189">
        <v>788.39</v>
      </c>
      <c r="O86" s="190">
        <f t="shared" si="62"/>
        <v>75.777585544021534</v>
      </c>
      <c r="P86" s="141"/>
      <c r="Q86" s="189">
        <v>1351.53</v>
      </c>
      <c r="R86" s="190">
        <f t="shared" si="63"/>
        <v>129.90484429065745</v>
      </c>
      <c r="S86" s="141"/>
      <c r="T86" s="137">
        <v>7.2717817323913289E-2</v>
      </c>
      <c r="U86" s="137">
        <v>0</v>
      </c>
      <c r="V86" s="137">
        <v>0.25533048364388183</v>
      </c>
      <c r="W86" s="137">
        <v>0.67195169903220486</v>
      </c>
      <c r="X86" s="137">
        <v>0</v>
      </c>
      <c r="Y86" s="137">
        <v>0</v>
      </c>
      <c r="Z86" s="170">
        <f t="shared" si="64"/>
        <v>0.36842031477812254</v>
      </c>
      <c r="AA86" s="137">
        <v>0</v>
      </c>
      <c r="AB86" s="137">
        <v>9.1081958965024828E-3</v>
      </c>
      <c r="AC86" s="137">
        <v>0.99089180410349753</v>
      </c>
      <c r="AD86" s="191">
        <f t="shared" si="65"/>
        <v>0.63157968522187746</v>
      </c>
      <c r="AE86" s="144"/>
    </row>
    <row r="87" spans="1:31" s="20" customFormat="1" ht="20.100000000000001" customHeight="1" x14ac:dyDescent="0.3">
      <c r="A87" s="19"/>
      <c r="B87" s="135">
        <v>236</v>
      </c>
      <c r="C87" s="51">
        <v>7</v>
      </c>
      <c r="D87" s="136" t="s">
        <v>136</v>
      </c>
      <c r="E87" s="188">
        <v>7070</v>
      </c>
      <c r="F87" s="188">
        <v>11</v>
      </c>
      <c r="G87" s="188">
        <v>97</v>
      </c>
      <c r="H87" s="188">
        <v>16451</v>
      </c>
      <c r="I87" s="188">
        <v>16491</v>
      </c>
      <c r="J87" s="141"/>
      <c r="K87" s="189">
        <v>6545.91</v>
      </c>
      <c r="L87" s="190">
        <f t="shared" si="61"/>
        <v>396.93832999818085</v>
      </c>
      <c r="M87" s="141"/>
      <c r="N87" s="189">
        <v>1734.08</v>
      </c>
      <c r="O87" s="190">
        <f t="shared" si="62"/>
        <v>105.15311381965921</v>
      </c>
      <c r="P87" s="141"/>
      <c r="Q87" s="189">
        <v>4811.83</v>
      </c>
      <c r="R87" s="190">
        <f t="shared" si="63"/>
        <v>291.78521617852164</v>
      </c>
      <c r="S87" s="141"/>
      <c r="T87" s="137">
        <v>5.2275558221074006E-2</v>
      </c>
      <c r="U87" s="137">
        <v>0</v>
      </c>
      <c r="V87" s="137">
        <v>2.2542212585347852E-2</v>
      </c>
      <c r="W87" s="137">
        <v>0.80115104262779113</v>
      </c>
      <c r="X87" s="137">
        <v>0.11484475918066064</v>
      </c>
      <c r="Y87" s="137">
        <v>9.1864273851264069E-3</v>
      </c>
      <c r="Z87" s="170">
        <f t="shared" si="64"/>
        <v>0.26491045553635784</v>
      </c>
      <c r="AA87" s="137">
        <v>0</v>
      </c>
      <c r="AB87" s="137">
        <v>0</v>
      </c>
      <c r="AC87" s="137">
        <v>1</v>
      </c>
      <c r="AD87" s="191">
        <f t="shared" si="65"/>
        <v>0.73508954446364216</v>
      </c>
      <c r="AE87" s="144"/>
    </row>
    <row r="88" spans="1:31" s="20" customFormat="1" ht="20.100000000000001" customHeight="1" x14ac:dyDescent="0.3">
      <c r="A88" s="19"/>
      <c r="B88" s="135">
        <v>238</v>
      </c>
      <c r="C88" s="51">
        <v>7</v>
      </c>
      <c r="D88" s="136" t="s">
        <v>137</v>
      </c>
      <c r="E88" s="188">
        <v>354</v>
      </c>
      <c r="F88" s="188">
        <v>2</v>
      </c>
      <c r="G88" s="188">
        <v>11</v>
      </c>
      <c r="H88" s="188">
        <v>508</v>
      </c>
      <c r="I88" s="188">
        <v>513</v>
      </c>
      <c r="J88" s="141"/>
      <c r="K88" s="189">
        <v>178.85</v>
      </c>
      <c r="L88" s="190">
        <f t="shared" si="61"/>
        <v>348.63547758284602</v>
      </c>
      <c r="M88" s="141"/>
      <c r="N88" s="189">
        <v>73.739999999999995</v>
      </c>
      <c r="O88" s="190">
        <f t="shared" si="62"/>
        <v>143.74269005847952</v>
      </c>
      <c r="P88" s="141"/>
      <c r="Q88" s="189">
        <v>105.11</v>
      </c>
      <c r="R88" s="190">
        <f t="shared" si="63"/>
        <v>204.89278752436647</v>
      </c>
      <c r="S88" s="141"/>
      <c r="T88" s="137">
        <v>3.7971250339029018E-2</v>
      </c>
      <c r="U88" s="137">
        <v>0</v>
      </c>
      <c r="V88" s="137">
        <v>0</v>
      </c>
      <c r="W88" s="137">
        <v>0.96202874966097096</v>
      </c>
      <c r="X88" s="137">
        <v>0</v>
      </c>
      <c r="Y88" s="137">
        <v>0</v>
      </c>
      <c r="Z88" s="170">
        <f t="shared" si="64"/>
        <v>0.41230081073525299</v>
      </c>
      <c r="AA88" s="137">
        <v>0</v>
      </c>
      <c r="AB88" s="137">
        <v>0</v>
      </c>
      <c r="AC88" s="137">
        <v>1</v>
      </c>
      <c r="AD88" s="191">
        <f t="shared" si="65"/>
        <v>0.58769918926474696</v>
      </c>
      <c r="AE88" s="144"/>
    </row>
    <row r="89" spans="1:31" s="20" customFormat="1" ht="20.100000000000001" customHeight="1" x14ac:dyDescent="0.3">
      <c r="A89" s="19"/>
      <c r="B89" s="135">
        <v>239</v>
      </c>
      <c r="C89" s="51">
        <v>7</v>
      </c>
      <c r="D89" s="136" t="s">
        <v>105</v>
      </c>
      <c r="E89" s="188">
        <v>17895</v>
      </c>
      <c r="F89" s="188">
        <v>1631</v>
      </c>
      <c r="G89" s="188">
        <v>676</v>
      </c>
      <c r="H89" s="188">
        <v>38174</v>
      </c>
      <c r="I89" s="188">
        <v>38456</v>
      </c>
      <c r="J89" s="141"/>
      <c r="K89" s="189">
        <v>19138.85960411566</v>
      </c>
      <c r="L89" s="190">
        <f t="shared" si="61"/>
        <v>497.68201591729928</v>
      </c>
      <c r="M89" s="141"/>
      <c r="N89" s="189">
        <v>8306.0807338304985</v>
      </c>
      <c r="O89" s="190">
        <f t="shared" si="62"/>
        <v>215.9892015246125</v>
      </c>
      <c r="P89" s="141" t="s">
        <v>130</v>
      </c>
      <c r="Q89" s="189">
        <v>10832.778870285159</v>
      </c>
      <c r="R89" s="190">
        <f t="shared" si="63"/>
        <v>281.69281439268667</v>
      </c>
      <c r="S89" s="141"/>
      <c r="T89" s="137">
        <v>2.5323616124183507E-2</v>
      </c>
      <c r="U89" s="137">
        <v>0</v>
      </c>
      <c r="V89" s="137">
        <v>5.896643864839117E-2</v>
      </c>
      <c r="W89" s="137">
        <v>0.44198930787323731</v>
      </c>
      <c r="X89" s="137">
        <v>0.46209782713916148</v>
      </c>
      <c r="Y89" s="137">
        <v>1.162281021502651E-2</v>
      </c>
      <c r="Z89" s="170">
        <f t="shared" si="64"/>
        <v>0.4339903685820623</v>
      </c>
      <c r="AA89" s="137">
        <v>0</v>
      </c>
      <c r="AB89" s="137">
        <v>1.3320681768536967E-3</v>
      </c>
      <c r="AC89" s="137">
        <v>0.99866793182314628</v>
      </c>
      <c r="AD89" s="191">
        <f t="shared" si="65"/>
        <v>0.56600963141793759</v>
      </c>
      <c r="AE89" s="144"/>
    </row>
    <row r="90" spans="1:31" s="20" customFormat="1" ht="20.100000000000001" customHeight="1" x14ac:dyDescent="0.3">
      <c r="A90" s="19"/>
      <c r="B90" s="135">
        <v>249</v>
      </c>
      <c r="C90" s="51">
        <v>7</v>
      </c>
      <c r="D90" s="136" t="s">
        <v>51</v>
      </c>
      <c r="E90" s="188">
        <v>9987</v>
      </c>
      <c r="F90" s="188">
        <v>1051</v>
      </c>
      <c r="G90" s="188">
        <v>153</v>
      </c>
      <c r="H90" s="188">
        <v>22487</v>
      </c>
      <c r="I90" s="188">
        <v>22551</v>
      </c>
      <c r="J90" s="141"/>
      <c r="K90" s="189">
        <v>9332.09</v>
      </c>
      <c r="L90" s="190">
        <f t="shared" si="61"/>
        <v>413.82156001951131</v>
      </c>
      <c r="M90" s="141"/>
      <c r="N90" s="189">
        <v>1723.68</v>
      </c>
      <c r="O90" s="190">
        <f t="shared" si="62"/>
        <v>76.43474790474923</v>
      </c>
      <c r="P90" s="141"/>
      <c r="Q90" s="189">
        <v>7608.41</v>
      </c>
      <c r="R90" s="190">
        <f t="shared" si="63"/>
        <v>337.38681211476211</v>
      </c>
      <c r="S90" s="141">
        <v>2</v>
      </c>
      <c r="T90" s="137">
        <v>7.1881091617933726E-2</v>
      </c>
      <c r="U90" s="137">
        <v>0</v>
      </c>
      <c r="V90" s="137">
        <v>7.251926111575234E-2</v>
      </c>
      <c r="W90" s="137">
        <v>0.8100111389585074</v>
      </c>
      <c r="X90" s="137">
        <v>0</v>
      </c>
      <c r="Y90" s="137">
        <v>4.5588508307806551E-2</v>
      </c>
      <c r="Z90" s="170">
        <f t="shared" si="64"/>
        <v>0.18470460529206212</v>
      </c>
      <c r="AA90" s="137">
        <v>0</v>
      </c>
      <c r="AB90" s="137">
        <v>2.4183765070494363E-4</v>
      </c>
      <c r="AC90" s="137">
        <v>0.99975816234929504</v>
      </c>
      <c r="AD90" s="191">
        <f t="shared" si="65"/>
        <v>0.81529539470793788</v>
      </c>
      <c r="AE90" s="144"/>
    </row>
    <row r="91" spans="1:31" s="20" customFormat="1" ht="20.100000000000001" customHeight="1" x14ac:dyDescent="0.3">
      <c r="A91" s="19"/>
      <c r="B91" s="135">
        <v>287</v>
      </c>
      <c r="C91" s="51">
        <v>7</v>
      </c>
      <c r="D91" s="136" t="s">
        <v>61</v>
      </c>
      <c r="E91" s="188">
        <v>1209</v>
      </c>
      <c r="F91" s="188">
        <v>135</v>
      </c>
      <c r="G91" s="188">
        <v>112</v>
      </c>
      <c r="H91" s="188">
        <v>3080</v>
      </c>
      <c r="I91" s="188">
        <v>3127</v>
      </c>
      <c r="J91" s="141"/>
      <c r="K91" s="189">
        <v>1442.85</v>
      </c>
      <c r="L91" s="190">
        <f t="shared" si="61"/>
        <v>461.41669331627759</v>
      </c>
      <c r="M91" s="141"/>
      <c r="N91" s="189">
        <v>444.86</v>
      </c>
      <c r="O91" s="190">
        <f t="shared" si="62"/>
        <v>142.26415094339623</v>
      </c>
      <c r="P91" s="141"/>
      <c r="Q91" s="189">
        <v>997.99</v>
      </c>
      <c r="R91" s="190">
        <f t="shared" si="63"/>
        <v>319.15254237288133</v>
      </c>
      <c r="S91" s="141"/>
      <c r="T91" s="137">
        <v>3.8146832711414821E-2</v>
      </c>
      <c r="U91" s="137">
        <v>0</v>
      </c>
      <c r="V91" s="137">
        <v>1.708402643528301E-2</v>
      </c>
      <c r="W91" s="137">
        <v>0.53014431506541382</v>
      </c>
      <c r="X91" s="137">
        <v>0.41462482578788828</v>
      </c>
      <c r="Y91" s="137">
        <v>0</v>
      </c>
      <c r="Z91" s="170">
        <f t="shared" si="64"/>
        <v>0.30832033821949617</v>
      </c>
      <c r="AA91" s="137">
        <v>0</v>
      </c>
      <c r="AB91" s="137">
        <v>0</v>
      </c>
      <c r="AC91" s="137">
        <v>1</v>
      </c>
      <c r="AD91" s="191">
        <f t="shared" si="65"/>
        <v>0.69167966178050388</v>
      </c>
      <c r="AE91" s="144"/>
    </row>
    <row r="92" spans="1:31" s="20" customFormat="1" ht="20.100000000000001" customHeight="1" x14ac:dyDescent="0.3">
      <c r="A92" s="19"/>
      <c r="B92" s="135">
        <v>296</v>
      </c>
      <c r="C92" s="51">
        <v>7</v>
      </c>
      <c r="D92" s="136" t="s">
        <v>81</v>
      </c>
      <c r="E92" s="188">
        <v>10255</v>
      </c>
      <c r="F92" s="188">
        <v>234</v>
      </c>
      <c r="G92" s="188">
        <v>3072</v>
      </c>
      <c r="H92" s="188">
        <v>18646</v>
      </c>
      <c r="I92" s="188">
        <v>19926</v>
      </c>
      <c r="J92" s="141"/>
      <c r="K92" s="189">
        <v>5630.25</v>
      </c>
      <c r="L92" s="190">
        <f t="shared" si="61"/>
        <v>282.55796446853356</v>
      </c>
      <c r="M92" s="141"/>
      <c r="N92" s="189">
        <v>1873.56</v>
      </c>
      <c r="O92" s="190">
        <f t="shared" si="62"/>
        <v>94.025895814513703</v>
      </c>
      <c r="P92" s="141"/>
      <c r="Q92" s="189">
        <v>3756.69</v>
      </c>
      <c r="R92" s="190">
        <f t="shared" si="63"/>
        <v>188.53206865401987</v>
      </c>
      <c r="S92" s="141">
        <v>2</v>
      </c>
      <c r="T92" s="137">
        <v>5.4836781314716365E-2</v>
      </c>
      <c r="U92" s="137">
        <v>0</v>
      </c>
      <c r="V92" s="137">
        <v>1.6946348128696172E-2</v>
      </c>
      <c r="W92" s="137">
        <v>0.82677362881359551</v>
      </c>
      <c r="X92" s="137">
        <v>0.10144324174299195</v>
      </c>
      <c r="Y92" s="137">
        <v>0</v>
      </c>
      <c r="Z92" s="170">
        <f t="shared" si="64"/>
        <v>0.3327667510323698</v>
      </c>
      <c r="AA92" s="137">
        <v>0</v>
      </c>
      <c r="AB92" s="137">
        <v>1.6871235050004128E-2</v>
      </c>
      <c r="AC92" s="137">
        <v>0.98312876494999579</v>
      </c>
      <c r="AD92" s="191">
        <f t="shared" si="65"/>
        <v>0.66723324896763025</v>
      </c>
      <c r="AE92" s="144"/>
    </row>
    <row r="93" spans="1:31" s="20" customFormat="1" ht="20.100000000000001" customHeight="1" x14ac:dyDescent="0.3">
      <c r="A93" s="19"/>
      <c r="B93" s="135">
        <v>301</v>
      </c>
      <c r="C93" s="51">
        <v>7</v>
      </c>
      <c r="D93" s="136" t="s">
        <v>82</v>
      </c>
      <c r="E93" s="188">
        <v>5377</v>
      </c>
      <c r="F93" s="188">
        <v>180</v>
      </c>
      <c r="G93" s="188">
        <v>31</v>
      </c>
      <c r="H93" s="188">
        <v>13110</v>
      </c>
      <c r="I93" s="188">
        <v>13123</v>
      </c>
      <c r="J93" s="141"/>
      <c r="K93" s="189">
        <v>4311.4799999999996</v>
      </c>
      <c r="L93" s="190">
        <f t="shared" si="61"/>
        <v>328.54377809951995</v>
      </c>
      <c r="M93" s="141"/>
      <c r="N93" s="189">
        <v>1049.24</v>
      </c>
      <c r="O93" s="190">
        <f t="shared" si="62"/>
        <v>79.95427874723768</v>
      </c>
      <c r="P93" s="141"/>
      <c r="Q93" s="189">
        <v>3262.24</v>
      </c>
      <c r="R93" s="190">
        <f t="shared" si="63"/>
        <v>248.58949935228225</v>
      </c>
      <c r="S93" s="141">
        <v>2</v>
      </c>
      <c r="T93" s="137">
        <v>6.8849834165681828E-2</v>
      </c>
      <c r="U93" s="137">
        <v>0</v>
      </c>
      <c r="V93" s="137">
        <v>3.6302466547215133E-2</v>
      </c>
      <c r="W93" s="137">
        <v>0.70066905569745719</v>
      </c>
      <c r="X93" s="137">
        <v>0.19417864358964584</v>
      </c>
      <c r="Y93" s="137">
        <v>0</v>
      </c>
      <c r="Z93" s="170">
        <f t="shared" si="64"/>
        <v>0.24335958881868874</v>
      </c>
      <c r="AA93" s="137">
        <v>0</v>
      </c>
      <c r="AB93" s="137">
        <v>5.0425474520574822E-3</v>
      </c>
      <c r="AC93" s="137">
        <v>0.99495745254794254</v>
      </c>
      <c r="AD93" s="191">
        <f t="shared" si="65"/>
        <v>0.75664041118131131</v>
      </c>
      <c r="AE93" s="144"/>
    </row>
    <row r="94" spans="1:31" s="20" customFormat="1" ht="20.100000000000001" customHeight="1" x14ac:dyDescent="0.3">
      <c r="A94" s="19"/>
      <c r="B94" s="135">
        <v>321</v>
      </c>
      <c r="C94" s="51">
        <v>7</v>
      </c>
      <c r="D94" s="136" t="s">
        <v>66</v>
      </c>
      <c r="E94" s="188">
        <v>4301</v>
      </c>
      <c r="F94" s="188">
        <v>460</v>
      </c>
      <c r="G94" s="188">
        <v>0</v>
      </c>
      <c r="H94" s="188">
        <v>11949</v>
      </c>
      <c r="I94" s="188">
        <v>11949</v>
      </c>
      <c r="J94" s="141"/>
      <c r="K94" s="189">
        <v>2714.94</v>
      </c>
      <c r="L94" s="190">
        <f t="shared" si="61"/>
        <v>227.2106452422797</v>
      </c>
      <c r="M94" s="141"/>
      <c r="N94" s="189">
        <v>627.77</v>
      </c>
      <c r="O94" s="190">
        <f t="shared" si="62"/>
        <v>52.537450832705666</v>
      </c>
      <c r="P94" s="141"/>
      <c r="Q94" s="189">
        <v>2087.17</v>
      </c>
      <c r="R94" s="190">
        <f t="shared" si="63"/>
        <v>174.67319440957402</v>
      </c>
      <c r="S94" s="141">
        <v>2</v>
      </c>
      <c r="T94" s="137">
        <v>0.10487917549420966</v>
      </c>
      <c r="U94" s="137">
        <v>0</v>
      </c>
      <c r="V94" s="137">
        <v>0</v>
      </c>
      <c r="W94" s="137">
        <v>0.89174379151600103</v>
      </c>
      <c r="X94" s="137">
        <v>3.3770329897892543E-3</v>
      </c>
      <c r="Y94" s="137">
        <v>0</v>
      </c>
      <c r="Z94" s="170">
        <f t="shared" si="64"/>
        <v>0.23122794610562294</v>
      </c>
      <c r="AA94" s="137">
        <v>0</v>
      </c>
      <c r="AB94" s="137">
        <v>1.1359879645644581E-2</v>
      </c>
      <c r="AC94" s="137">
        <v>0.98864012035435545</v>
      </c>
      <c r="AD94" s="191">
        <f t="shared" si="65"/>
        <v>0.76877205389437708</v>
      </c>
      <c r="AE94" s="144"/>
    </row>
    <row r="95" spans="1:31" s="20" customFormat="1" ht="20.100000000000001" customHeight="1" x14ac:dyDescent="0.3">
      <c r="A95" s="19"/>
      <c r="B95" s="135">
        <v>358</v>
      </c>
      <c r="C95" s="51">
        <v>7</v>
      </c>
      <c r="D95" s="136" t="s">
        <v>27</v>
      </c>
      <c r="E95" s="188">
        <v>2557</v>
      </c>
      <c r="F95" s="188">
        <v>24</v>
      </c>
      <c r="G95" s="188">
        <v>42</v>
      </c>
      <c r="H95" s="188">
        <v>7396</v>
      </c>
      <c r="I95" s="188">
        <v>7414</v>
      </c>
      <c r="J95" s="141"/>
      <c r="K95" s="189">
        <v>1744.72</v>
      </c>
      <c r="L95" s="190">
        <f t="shared" si="61"/>
        <v>235.32775829511735</v>
      </c>
      <c r="M95" s="141"/>
      <c r="N95" s="189">
        <v>614.26</v>
      </c>
      <c r="O95" s="190">
        <f t="shared" si="62"/>
        <v>82.851362287564072</v>
      </c>
      <c r="P95" s="141"/>
      <c r="Q95" s="189">
        <v>1130.46</v>
      </c>
      <c r="R95" s="190">
        <f t="shared" si="63"/>
        <v>152.47639600755329</v>
      </c>
      <c r="S95" s="141"/>
      <c r="T95" s="137">
        <v>6.6339986325008954E-2</v>
      </c>
      <c r="U95" s="137">
        <v>0</v>
      </c>
      <c r="V95" s="137">
        <v>0.16768143782763001</v>
      </c>
      <c r="W95" s="137">
        <v>0.70268290300524205</v>
      </c>
      <c r="X95" s="137">
        <v>6.3295672842118983E-2</v>
      </c>
      <c r="Y95" s="137">
        <v>0</v>
      </c>
      <c r="Z95" s="170">
        <f t="shared" si="64"/>
        <v>0.35206795359713877</v>
      </c>
      <c r="AA95" s="137">
        <v>0</v>
      </c>
      <c r="AB95" s="137">
        <v>0</v>
      </c>
      <c r="AC95" s="137">
        <v>1</v>
      </c>
      <c r="AD95" s="191">
        <f t="shared" si="65"/>
        <v>0.64793204640286117</v>
      </c>
      <c r="AE95" s="144"/>
    </row>
    <row r="96" spans="1:31" s="20" customFormat="1" ht="20.100000000000001" customHeight="1" x14ac:dyDescent="0.3">
      <c r="A96" s="19"/>
      <c r="B96" s="135">
        <v>361</v>
      </c>
      <c r="C96" s="51">
        <v>7</v>
      </c>
      <c r="D96" s="136" t="s">
        <v>36</v>
      </c>
      <c r="E96" s="188">
        <v>8951</v>
      </c>
      <c r="F96" s="188">
        <v>927</v>
      </c>
      <c r="G96" s="188">
        <v>6</v>
      </c>
      <c r="H96" s="188">
        <v>25440</v>
      </c>
      <c r="I96" s="188">
        <v>25443</v>
      </c>
      <c r="J96" s="141"/>
      <c r="K96" s="189">
        <v>8683.5499999999993</v>
      </c>
      <c r="L96" s="190">
        <f t="shared" si="61"/>
        <v>341.29426561333179</v>
      </c>
      <c r="M96" s="141"/>
      <c r="N96" s="189">
        <v>3015.59</v>
      </c>
      <c r="O96" s="190">
        <f t="shared" si="62"/>
        <v>118.52336595527257</v>
      </c>
      <c r="P96" s="141"/>
      <c r="Q96" s="189">
        <v>5667.96</v>
      </c>
      <c r="R96" s="190">
        <f t="shared" si="63"/>
        <v>222.77089965805919</v>
      </c>
      <c r="S96" s="141"/>
      <c r="T96" s="137">
        <v>4.6481783001004771E-2</v>
      </c>
      <c r="U96" s="137">
        <v>6.201108240841759E-4</v>
      </c>
      <c r="V96" s="137">
        <v>0.13085996438507888</v>
      </c>
      <c r="W96" s="137">
        <v>0.66336272503888127</v>
      </c>
      <c r="X96" s="137">
        <v>0.14045344360473405</v>
      </c>
      <c r="Y96" s="137">
        <v>1.8221973146216826E-2</v>
      </c>
      <c r="Z96" s="170">
        <f t="shared" si="64"/>
        <v>0.34727617161184082</v>
      </c>
      <c r="AA96" s="137">
        <v>0</v>
      </c>
      <c r="AB96" s="137">
        <v>3.2304391703540602E-3</v>
      </c>
      <c r="AC96" s="137">
        <v>0.99676956082964585</v>
      </c>
      <c r="AD96" s="191">
        <f t="shared" si="65"/>
        <v>0.65272382838815923</v>
      </c>
      <c r="AE96" s="144"/>
    </row>
    <row r="97" spans="1:31" s="20" customFormat="1" ht="20.100000000000001" customHeight="1" x14ac:dyDescent="0.3">
      <c r="A97" s="19"/>
      <c r="B97" s="135">
        <v>376</v>
      </c>
      <c r="C97" s="51">
        <v>7</v>
      </c>
      <c r="D97" s="136" t="s">
        <v>87</v>
      </c>
      <c r="E97" s="188">
        <v>4721</v>
      </c>
      <c r="F97" s="188">
        <v>362</v>
      </c>
      <c r="G97" s="188">
        <v>0</v>
      </c>
      <c r="H97" s="188">
        <v>12808</v>
      </c>
      <c r="I97" s="188">
        <v>12808</v>
      </c>
      <c r="J97" s="141"/>
      <c r="K97" s="189">
        <v>3759.63</v>
      </c>
      <c r="L97" s="190">
        <f t="shared" si="61"/>
        <v>293.53763272954404</v>
      </c>
      <c r="M97" s="141"/>
      <c r="N97" s="189">
        <v>1280.83</v>
      </c>
      <c r="O97" s="190">
        <f t="shared" si="62"/>
        <v>100.00234228607121</v>
      </c>
      <c r="P97" s="141"/>
      <c r="Q97" s="189">
        <v>2478.8000000000002</v>
      </c>
      <c r="R97" s="190">
        <f t="shared" si="63"/>
        <v>193.53529044347283</v>
      </c>
      <c r="S97" s="141"/>
      <c r="T97" s="137">
        <v>5.5097085483631708E-2</v>
      </c>
      <c r="U97" s="137">
        <v>0</v>
      </c>
      <c r="V97" s="137">
        <v>3.7787996845795304E-3</v>
      </c>
      <c r="W97" s="137">
        <v>0.82773670198230842</v>
      </c>
      <c r="X97" s="137">
        <v>7.2007994815861592E-2</v>
      </c>
      <c r="Y97" s="137">
        <v>4.1379418033618831E-2</v>
      </c>
      <c r="Z97" s="170">
        <f t="shared" si="64"/>
        <v>0.34067980093785821</v>
      </c>
      <c r="AA97" s="137">
        <v>0</v>
      </c>
      <c r="AB97" s="137">
        <v>0</v>
      </c>
      <c r="AC97" s="137">
        <v>1</v>
      </c>
      <c r="AD97" s="191">
        <f t="shared" si="65"/>
        <v>0.65932019906214179</v>
      </c>
      <c r="AE97" s="144"/>
    </row>
    <row r="98" spans="1:31" s="20" customFormat="1" ht="20.100000000000001" customHeight="1" x14ac:dyDescent="0.3">
      <c r="A98" s="19"/>
      <c r="B98" s="135">
        <v>389</v>
      </c>
      <c r="C98" s="51">
        <v>7</v>
      </c>
      <c r="D98" s="136" t="s">
        <v>45</v>
      </c>
      <c r="E98" s="188">
        <v>7335</v>
      </c>
      <c r="F98" s="188">
        <v>0</v>
      </c>
      <c r="G98" s="188">
        <v>0</v>
      </c>
      <c r="H98" s="188">
        <v>15982</v>
      </c>
      <c r="I98" s="188">
        <v>15982</v>
      </c>
      <c r="J98" s="141"/>
      <c r="K98" s="189">
        <v>4523.9799999999996</v>
      </c>
      <c r="L98" s="190">
        <f t="shared" si="61"/>
        <v>283.06720060067573</v>
      </c>
      <c r="M98" s="141"/>
      <c r="N98" s="189">
        <v>1646.27</v>
      </c>
      <c r="O98" s="190">
        <f t="shared" si="62"/>
        <v>103.00775872856964</v>
      </c>
      <c r="P98" s="141"/>
      <c r="Q98" s="189">
        <v>2877.71</v>
      </c>
      <c r="R98" s="190">
        <f t="shared" si="63"/>
        <v>180.05944187210611</v>
      </c>
      <c r="S98" s="141"/>
      <c r="T98" s="137">
        <v>5.3490618185352341E-2</v>
      </c>
      <c r="U98" s="137">
        <v>0</v>
      </c>
      <c r="V98" s="137">
        <v>5.70623287796048E-2</v>
      </c>
      <c r="W98" s="137">
        <v>0.62978733743553605</v>
      </c>
      <c r="X98" s="137">
        <v>0.25867567288476373</v>
      </c>
      <c r="Y98" s="137">
        <v>9.8404271474302526E-4</v>
      </c>
      <c r="Z98" s="170">
        <f t="shared" si="64"/>
        <v>0.36389860255792467</v>
      </c>
      <c r="AA98" s="137">
        <v>0</v>
      </c>
      <c r="AB98" s="137">
        <v>1.3486418019883867E-2</v>
      </c>
      <c r="AC98" s="137">
        <v>0.98651358198011618</v>
      </c>
      <c r="AD98" s="191">
        <f t="shared" si="65"/>
        <v>0.63610139744207539</v>
      </c>
      <c r="AE98" s="144"/>
    </row>
    <row r="99" spans="1:31" s="20" customFormat="1" ht="20.100000000000001" customHeight="1" x14ac:dyDescent="0.3">
      <c r="A99" s="19"/>
      <c r="B99" s="135">
        <v>531</v>
      </c>
      <c r="C99" s="51">
        <v>7</v>
      </c>
      <c r="D99" s="136" t="s">
        <v>29</v>
      </c>
      <c r="E99" s="188">
        <v>14131</v>
      </c>
      <c r="F99" s="188">
        <v>550</v>
      </c>
      <c r="G99" s="188">
        <v>0</v>
      </c>
      <c r="H99" s="188">
        <v>29466</v>
      </c>
      <c r="I99" s="188">
        <v>29466</v>
      </c>
      <c r="J99" s="141"/>
      <c r="K99" s="189">
        <v>16770.704513105229</v>
      </c>
      <c r="L99" s="190">
        <f t="shared" si="61"/>
        <v>569.15443267173112</v>
      </c>
      <c r="M99" s="141"/>
      <c r="N99" s="189">
        <v>5793.6676104841827</v>
      </c>
      <c r="O99" s="190">
        <f t="shared" si="62"/>
        <v>196.62212755325402</v>
      </c>
      <c r="P99" s="141">
        <v>6</v>
      </c>
      <c r="Q99" s="189">
        <v>10977.036902621046</v>
      </c>
      <c r="R99" s="190">
        <f t="shared" si="63"/>
        <v>372.5323051184771</v>
      </c>
      <c r="S99" s="141"/>
      <c r="T99" s="137">
        <v>2.8023699479444494E-2</v>
      </c>
      <c r="U99" s="137">
        <v>0</v>
      </c>
      <c r="V99" s="137">
        <v>2.4854722376447442E-2</v>
      </c>
      <c r="W99" s="137">
        <v>0.72886777329831631</v>
      </c>
      <c r="X99" s="137">
        <v>0.21314823062429661</v>
      </c>
      <c r="Y99" s="137">
        <v>5.1055742214952448E-3</v>
      </c>
      <c r="Z99" s="170">
        <f t="shared" si="64"/>
        <v>0.34546357941950523</v>
      </c>
      <c r="AA99" s="137">
        <v>0</v>
      </c>
      <c r="AB99" s="137">
        <v>7.123962567833562E-4</v>
      </c>
      <c r="AC99" s="137">
        <v>0.99928760374321668</v>
      </c>
      <c r="AD99" s="191">
        <f t="shared" si="65"/>
        <v>0.65453642058049477</v>
      </c>
      <c r="AE99" s="144"/>
    </row>
    <row r="100" spans="1:31" s="20" customFormat="1" ht="20.100000000000001" customHeight="1" x14ac:dyDescent="0.3">
      <c r="A100" s="19"/>
      <c r="B100" s="135">
        <v>550</v>
      </c>
      <c r="C100" s="51">
        <v>7</v>
      </c>
      <c r="D100" s="136" t="s">
        <v>140</v>
      </c>
      <c r="E100" s="188">
        <v>3684</v>
      </c>
      <c r="F100" s="188">
        <v>0</v>
      </c>
      <c r="G100" s="188">
        <v>1864</v>
      </c>
      <c r="H100" s="188">
        <v>4078</v>
      </c>
      <c r="I100" s="188">
        <v>4855</v>
      </c>
      <c r="J100" s="141"/>
      <c r="K100" s="189">
        <v>1675.85</v>
      </c>
      <c r="L100" s="190">
        <f t="shared" si="61"/>
        <v>345.18022657054581</v>
      </c>
      <c r="M100" s="141"/>
      <c r="N100" s="189">
        <v>442.38</v>
      </c>
      <c r="O100" s="190">
        <f t="shared" si="62"/>
        <v>91.118434603501541</v>
      </c>
      <c r="P100" s="141"/>
      <c r="Q100" s="189">
        <v>1233.4699999999998</v>
      </c>
      <c r="R100" s="190">
        <f t="shared" si="63"/>
        <v>254.06179196704423</v>
      </c>
      <c r="S100" s="141">
        <v>2</v>
      </c>
      <c r="T100" s="137">
        <v>5.0793435507934352E-2</v>
      </c>
      <c r="U100" s="137">
        <v>0</v>
      </c>
      <c r="V100" s="137">
        <v>0</v>
      </c>
      <c r="W100" s="137">
        <v>0.8991138839911389</v>
      </c>
      <c r="X100" s="137">
        <v>0</v>
      </c>
      <c r="Y100" s="137">
        <v>5.0092680500926808E-2</v>
      </c>
      <c r="Z100" s="170">
        <f t="shared" si="64"/>
        <v>0.263973505982039</v>
      </c>
      <c r="AA100" s="137">
        <v>0</v>
      </c>
      <c r="AB100" s="137">
        <v>6.3641596471742329E-3</v>
      </c>
      <c r="AC100" s="137">
        <v>0.99363584035282582</v>
      </c>
      <c r="AD100" s="191">
        <f t="shared" si="65"/>
        <v>0.73602649401796094</v>
      </c>
      <c r="AE100" s="144"/>
    </row>
    <row r="101" spans="1:31" s="20" customFormat="1" ht="20.100000000000001" customHeight="1" x14ac:dyDescent="0.3">
      <c r="A101" s="19"/>
      <c r="B101" s="135">
        <v>555</v>
      </c>
      <c r="C101" s="51">
        <v>7</v>
      </c>
      <c r="D101" s="136" t="s">
        <v>47</v>
      </c>
      <c r="E101" s="188">
        <v>5299</v>
      </c>
      <c r="F101" s="188">
        <v>71</v>
      </c>
      <c r="G101" s="188">
        <v>1395</v>
      </c>
      <c r="H101" s="188">
        <v>9804</v>
      </c>
      <c r="I101" s="188">
        <v>10385</v>
      </c>
      <c r="J101" s="141"/>
      <c r="K101" s="189">
        <v>3639.7412438861888</v>
      </c>
      <c r="L101" s="190">
        <f t="shared" si="61"/>
        <v>350.48062049939233</v>
      </c>
      <c r="M101" s="141"/>
      <c r="N101" s="189">
        <v>1357.4329951089512</v>
      </c>
      <c r="O101" s="190">
        <f t="shared" si="62"/>
        <v>130.71092875387109</v>
      </c>
      <c r="P101" s="141">
        <v>6</v>
      </c>
      <c r="Q101" s="189">
        <v>2282.3082487772376</v>
      </c>
      <c r="R101" s="190">
        <f t="shared" si="63"/>
        <v>219.76969174552121</v>
      </c>
      <c r="S101" s="141"/>
      <c r="T101" s="137">
        <v>3.9795702767387212E-2</v>
      </c>
      <c r="U101" s="137">
        <v>0</v>
      </c>
      <c r="V101" s="137">
        <v>0.20826073995446806</v>
      </c>
      <c r="W101" s="137">
        <v>0.74230035570048647</v>
      </c>
      <c r="X101" s="137">
        <v>9.3927288094073844E-3</v>
      </c>
      <c r="Y101" s="137">
        <v>2.504727682508636E-4</v>
      </c>
      <c r="Z101" s="170">
        <f t="shared" si="64"/>
        <v>0.37294766417505165</v>
      </c>
      <c r="AA101" s="137">
        <v>0</v>
      </c>
      <c r="AB101" s="137">
        <v>1.9191097444206386E-3</v>
      </c>
      <c r="AC101" s="137">
        <v>0.99808089025557933</v>
      </c>
      <c r="AD101" s="191">
        <f t="shared" si="65"/>
        <v>0.62705233582494835</v>
      </c>
      <c r="AE101" s="144"/>
    </row>
    <row r="102" spans="1:31" s="20" customFormat="1" ht="20.100000000000001" customHeight="1" x14ac:dyDescent="0.3">
      <c r="A102" s="19"/>
      <c r="B102" s="135">
        <v>556</v>
      </c>
      <c r="C102" s="51">
        <v>7</v>
      </c>
      <c r="D102" s="136" t="s">
        <v>60</v>
      </c>
      <c r="E102" s="188">
        <v>3193</v>
      </c>
      <c r="F102" s="188">
        <v>30</v>
      </c>
      <c r="G102" s="188">
        <v>220</v>
      </c>
      <c r="H102" s="188">
        <v>7178</v>
      </c>
      <c r="I102" s="188">
        <v>7270</v>
      </c>
      <c r="J102" s="141"/>
      <c r="K102" s="189">
        <v>3743.5276912895133</v>
      </c>
      <c r="L102" s="190">
        <f t="shared" si="61"/>
        <v>514.92815561066209</v>
      </c>
      <c r="M102" s="141"/>
      <c r="N102" s="189">
        <v>1250.601537596086</v>
      </c>
      <c r="O102" s="190">
        <f t="shared" si="62"/>
        <v>172.02221975186879</v>
      </c>
      <c r="P102" s="141">
        <v>5</v>
      </c>
      <c r="Q102" s="189">
        <v>2492.9261536934273</v>
      </c>
      <c r="R102" s="190">
        <f t="shared" si="63"/>
        <v>342.90593585879333</v>
      </c>
      <c r="S102" s="141"/>
      <c r="T102" s="137">
        <v>3.1624781204110185E-2</v>
      </c>
      <c r="U102" s="137">
        <v>0</v>
      </c>
      <c r="V102" s="137">
        <v>6.465688516218332E-2</v>
      </c>
      <c r="W102" s="137">
        <v>0.46579984310569672</v>
      </c>
      <c r="X102" s="137">
        <v>0.43791849052800991</v>
      </c>
      <c r="Y102" s="137">
        <v>0</v>
      </c>
      <c r="Z102" s="170">
        <f t="shared" si="64"/>
        <v>0.33407033171038142</v>
      </c>
      <c r="AA102" s="137">
        <v>0</v>
      </c>
      <c r="AB102" s="137">
        <v>5.2508575035832249E-3</v>
      </c>
      <c r="AC102" s="137">
        <v>0.99474914249641677</v>
      </c>
      <c r="AD102" s="191">
        <f t="shared" si="65"/>
        <v>0.66592966828961864</v>
      </c>
      <c r="AE102" s="144"/>
    </row>
    <row r="103" spans="1:31" s="20" customFormat="1" ht="20.100000000000001" customHeight="1" x14ac:dyDescent="0.3">
      <c r="A103" s="19"/>
      <c r="B103" s="135">
        <v>600</v>
      </c>
      <c r="C103" s="51">
        <v>7</v>
      </c>
      <c r="D103" s="136" t="s">
        <v>141</v>
      </c>
      <c r="E103" s="188">
        <v>3899</v>
      </c>
      <c r="F103" s="188">
        <v>476</v>
      </c>
      <c r="G103" s="188">
        <v>97</v>
      </c>
      <c r="H103" s="188">
        <v>8376</v>
      </c>
      <c r="I103" s="188">
        <v>8416</v>
      </c>
      <c r="J103" s="141"/>
      <c r="K103" s="189">
        <v>2579.92</v>
      </c>
      <c r="L103" s="190">
        <f t="shared" si="61"/>
        <v>306.54942965779469</v>
      </c>
      <c r="M103" s="141"/>
      <c r="N103" s="189">
        <v>1031.06</v>
      </c>
      <c r="O103" s="190">
        <f t="shared" si="62"/>
        <v>122.51188212927757</v>
      </c>
      <c r="P103" s="141"/>
      <c r="Q103" s="189">
        <v>1548.86</v>
      </c>
      <c r="R103" s="190">
        <f t="shared" si="63"/>
        <v>184.03754752851711</v>
      </c>
      <c r="S103" s="141">
        <v>2</v>
      </c>
      <c r="T103" s="137">
        <v>4.4759761798537426E-2</v>
      </c>
      <c r="U103" s="137">
        <v>0</v>
      </c>
      <c r="V103" s="137">
        <v>2.2307140224623202E-3</v>
      </c>
      <c r="W103" s="137">
        <v>0.94285492599848708</v>
      </c>
      <c r="X103" s="137">
        <v>0</v>
      </c>
      <c r="Y103" s="137">
        <v>1.015459818051326E-2</v>
      </c>
      <c r="Z103" s="170">
        <f t="shared" si="64"/>
        <v>0.39964805110235974</v>
      </c>
      <c r="AA103" s="137">
        <v>0</v>
      </c>
      <c r="AB103" s="137">
        <v>1.1944268687938226E-3</v>
      </c>
      <c r="AC103" s="137">
        <v>0.99880557313120621</v>
      </c>
      <c r="AD103" s="191">
        <f t="shared" si="65"/>
        <v>0.60035194889764021</v>
      </c>
      <c r="AE103" s="144"/>
    </row>
    <row r="104" spans="1:31" s="20" customFormat="1" ht="20.100000000000001" customHeight="1" x14ac:dyDescent="0.3">
      <c r="A104" s="19"/>
      <c r="B104" s="135">
        <v>604</v>
      </c>
      <c r="C104" s="51">
        <v>7</v>
      </c>
      <c r="D104" s="136" t="s">
        <v>142</v>
      </c>
      <c r="E104" s="188">
        <v>5166</v>
      </c>
      <c r="F104" s="188">
        <v>482</v>
      </c>
      <c r="G104" s="188">
        <v>575</v>
      </c>
      <c r="H104" s="188">
        <v>12518</v>
      </c>
      <c r="I104" s="188">
        <v>12758</v>
      </c>
      <c r="J104" s="141"/>
      <c r="K104" s="189">
        <v>5121.83</v>
      </c>
      <c r="L104" s="190">
        <f t="shared" si="61"/>
        <v>401.460260228876</v>
      </c>
      <c r="M104" s="141"/>
      <c r="N104" s="189">
        <v>2182.7600000000002</v>
      </c>
      <c r="O104" s="190">
        <f t="shared" si="62"/>
        <v>171.08951246276845</v>
      </c>
      <c r="P104" s="141"/>
      <c r="Q104" s="189">
        <v>2939.07</v>
      </c>
      <c r="R104" s="190">
        <f t="shared" si="63"/>
        <v>230.37074776610754</v>
      </c>
      <c r="S104" s="141">
        <v>2</v>
      </c>
      <c r="T104" s="137">
        <v>3.1597610364859169E-2</v>
      </c>
      <c r="U104" s="137">
        <v>0</v>
      </c>
      <c r="V104" s="137">
        <v>0.24272938848063913</v>
      </c>
      <c r="W104" s="137">
        <v>0.53266964760211843</v>
      </c>
      <c r="X104" s="137">
        <v>0.18724000806318603</v>
      </c>
      <c r="Y104" s="137">
        <v>5.7633454891971624E-3</v>
      </c>
      <c r="Z104" s="170">
        <f t="shared" si="64"/>
        <v>0.42616799073768558</v>
      </c>
      <c r="AA104" s="137">
        <v>0</v>
      </c>
      <c r="AB104" s="137">
        <v>0</v>
      </c>
      <c r="AC104" s="137">
        <v>1</v>
      </c>
      <c r="AD104" s="191">
        <f t="shared" si="65"/>
        <v>0.57383200926231448</v>
      </c>
      <c r="AE104" s="144"/>
    </row>
    <row r="105" spans="1:31" s="20" customFormat="1" ht="20.100000000000001" customHeight="1" x14ac:dyDescent="0.3">
      <c r="A105" s="19"/>
      <c r="B105" s="135">
        <v>711</v>
      </c>
      <c r="C105" s="51">
        <v>7</v>
      </c>
      <c r="D105" s="136" t="s">
        <v>25</v>
      </c>
      <c r="E105" s="188">
        <v>1574</v>
      </c>
      <c r="F105" s="188">
        <v>370</v>
      </c>
      <c r="G105" s="188">
        <v>194</v>
      </c>
      <c r="H105" s="188">
        <v>3881</v>
      </c>
      <c r="I105" s="188">
        <v>3962</v>
      </c>
      <c r="J105" s="141"/>
      <c r="K105" s="189">
        <v>1158.67</v>
      </c>
      <c r="L105" s="190">
        <f t="shared" si="61"/>
        <v>292.44573447753658</v>
      </c>
      <c r="M105" s="141"/>
      <c r="N105" s="189">
        <v>535.85</v>
      </c>
      <c r="O105" s="190">
        <f t="shared" si="62"/>
        <v>135.24734982332154</v>
      </c>
      <c r="P105" s="141"/>
      <c r="Q105" s="189">
        <v>622.81999999999994</v>
      </c>
      <c r="R105" s="190">
        <f t="shared" si="63"/>
        <v>157.198384654215</v>
      </c>
      <c r="S105" s="141">
        <v>2</v>
      </c>
      <c r="T105" s="137">
        <v>3.9899225529532512E-2</v>
      </c>
      <c r="U105" s="137">
        <v>0</v>
      </c>
      <c r="V105" s="137">
        <v>0</v>
      </c>
      <c r="W105" s="137">
        <v>0.93578426798544367</v>
      </c>
      <c r="X105" s="137">
        <v>0</v>
      </c>
      <c r="Y105" s="137">
        <v>2.431650648502379E-2</v>
      </c>
      <c r="Z105" s="170">
        <f t="shared" si="64"/>
        <v>0.46246990083457756</v>
      </c>
      <c r="AA105" s="137">
        <v>0</v>
      </c>
      <c r="AB105" s="137">
        <v>1.2363122571529496E-3</v>
      </c>
      <c r="AC105" s="137">
        <v>0.99876368774284707</v>
      </c>
      <c r="AD105" s="191">
        <f t="shared" si="65"/>
        <v>0.53753009916542238</v>
      </c>
      <c r="AE105" s="144"/>
    </row>
    <row r="106" spans="1:31" s="20" customFormat="1" ht="20.100000000000001" customHeight="1" x14ac:dyDescent="0.3">
      <c r="A106" s="19"/>
      <c r="B106" s="135">
        <v>718</v>
      </c>
      <c r="C106" s="51">
        <v>7</v>
      </c>
      <c r="D106" s="136" t="s">
        <v>63</v>
      </c>
      <c r="E106" s="188">
        <v>257</v>
      </c>
      <c r="F106" s="188">
        <v>8</v>
      </c>
      <c r="G106" s="188">
        <v>0</v>
      </c>
      <c r="H106" s="188">
        <v>944</v>
      </c>
      <c r="I106" s="188">
        <v>944</v>
      </c>
      <c r="J106" s="141"/>
      <c r="K106" s="189">
        <v>192.7</v>
      </c>
      <c r="L106" s="190">
        <f t="shared" si="61"/>
        <v>204.13135593220338</v>
      </c>
      <c r="M106" s="141"/>
      <c r="N106" s="189">
        <v>45.63</v>
      </c>
      <c r="O106" s="190">
        <f t="shared" si="62"/>
        <v>48.336864406779661</v>
      </c>
      <c r="P106" s="141"/>
      <c r="Q106" s="189">
        <v>147.07</v>
      </c>
      <c r="R106" s="190">
        <f t="shared" si="63"/>
        <v>155.79449152542372</v>
      </c>
      <c r="S106" s="141"/>
      <c r="T106" s="137">
        <v>0.11396011396011396</v>
      </c>
      <c r="U106" s="137">
        <v>0</v>
      </c>
      <c r="V106" s="137">
        <v>0</v>
      </c>
      <c r="W106" s="137">
        <v>0.88603988603988604</v>
      </c>
      <c r="X106" s="137">
        <v>0</v>
      </c>
      <c r="Y106" s="137">
        <v>0</v>
      </c>
      <c r="Z106" s="170">
        <f t="shared" si="64"/>
        <v>0.23679294239750912</v>
      </c>
      <c r="AA106" s="137">
        <v>0</v>
      </c>
      <c r="AB106" s="137">
        <v>0</v>
      </c>
      <c r="AC106" s="137">
        <v>1</v>
      </c>
      <c r="AD106" s="191">
        <f t="shared" si="65"/>
        <v>0.76320705760249097</v>
      </c>
      <c r="AE106" s="144"/>
    </row>
    <row r="107" spans="1:31" s="20" customFormat="1" ht="20.100000000000001" customHeight="1" x14ac:dyDescent="0.3">
      <c r="A107" s="19"/>
      <c r="B107" s="135">
        <v>736</v>
      </c>
      <c r="C107" s="51">
        <v>7</v>
      </c>
      <c r="D107" s="136" t="s">
        <v>57</v>
      </c>
      <c r="E107" s="188">
        <v>1387</v>
      </c>
      <c r="F107" s="188">
        <v>23</v>
      </c>
      <c r="G107" s="188">
        <v>0</v>
      </c>
      <c r="H107" s="188">
        <v>2961</v>
      </c>
      <c r="I107" s="188">
        <v>2961</v>
      </c>
      <c r="J107" s="141"/>
      <c r="K107" s="189">
        <v>1131.54</v>
      </c>
      <c r="L107" s="190">
        <f t="shared" si="61"/>
        <v>382.14792299898681</v>
      </c>
      <c r="M107" s="141"/>
      <c r="N107" s="189">
        <v>292.77</v>
      </c>
      <c r="O107" s="190">
        <f t="shared" si="62"/>
        <v>98.875379939209722</v>
      </c>
      <c r="P107" s="141"/>
      <c r="Q107" s="189">
        <v>838.77</v>
      </c>
      <c r="R107" s="190">
        <f t="shared" si="63"/>
        <v>283.27254305977709</v>
      </c>
      <c r="S107" s="141">
        <v>2</v>
      </c>
      <c r="T107" s="137">
        <v>5.5743416333640744E-2</v>
      </c>
      <c r="U107" s="137">
        <v>0</v>
      </c>
      <c r="V107" s="137">
        <v>6.6946750008539131E-3</v>
      </c>
      <c r="W107" s="137">
        <v>0.76927280800628484</v>
      </c>
      <c r="X107" s="137">
        <v>0.12665232093452197</v>
      </c>
      <c r="Y107" s="137">
        <v>4.1636779724698571E-2</v>
      </c>
      <c r="Z107" s="170">
        <f t="shared" si="64"/>
        <v>0.25873588207222015</v>
      </c>
      <c r="AA107" s="137">
        <v>0</v>
      </c>
      <c r="AB107" s="137">
        <v>0</v>
      </c>
      <c r="AC107" s="137">
        <v>1</v>
      </c>
      <c r="AD107" s="191">
        <f t="shared" si="65"/>
        <v>0.7412641179277798</v>
      </c>
      <c r="AE107" s="144"/>
    </row>
    <row r="108" spans="1:31" s="20" customFormat="1" ht="20.100000000000001" customHeight="1" x14ac:dyDescent="0.3">
      <c r="A108" s="19"/>
      <c r="B108" s="135">
        <v>757</v>
      </c>
      <c r="C108" s="51">
        <v>7</v>
      </c>
      <c r="D108" s="136" t="s">
        <v>39</v>
      </c>
      <c r="E108" s="188">
        <v>3676</v>
      </c>
      <c r="F108" s="188">
        <v>24</v>
      </c>
      <c r="G108" s="188">
        <v>510</v>
      </c>
      <c r="H108" s="188">
        <v>7773</v>
      </c>
      <c r="I108" s="188">
        <v>7986</v>
      </c>
      <c r="J108" s="141"/>
      <c r="K108" s="189">
        <v>3664.63</v>
      </c>
      <c r="L108" s="190">
        <f t="shared" si="61"/>
        <v>458.88179313799151</v>
      </c>
      <c r="M108" s="141"/>
      <c r="N108" s="189">
        <v>1147.3800000000001</v>
      </c>
      <c r="O108" s="190">
        <f t="shared" si="62"/>
        <v>143.67392937640872</v>
      </c>
      <c r="P108" s="141"/>
      <c r="Q108" s="189">
        <v>2517.25</v>
      </c>
      <c r="R108" s="190">
        <f t="shared" si="63"/>
        <v>315.20786376158276</v>
      </c>
      <c r="S108" s="141"/>
      <c r="T108" s="137">
        <v>3.7328522372709998E-2</v>
      </c>
      <c r="U108" s="137">
        <v>3.4862033502414194E-2</v>
      </c>
      <c r="V108" s="137">
        <v>0.25960884798410289</v>
      </c>
      <c r="W108" s="137">
        <v>0.62767348219421626</v>
      </c>
      <c r="X108" s="137">
        <v>2.8639160522233257E-2</v>
      </c>
      <c r="Y108" s="137">
        <v>1.1887953424323239E-2</v>
      </c>
      <c r="Z108" s="170">
        <f t="shared" si="64"/>
        <v>0.31309572862744672</v>
      </c>
      <c r="AA108" s="137">
        <v>0</v>
      </c>
      <c r="AB108" s="137">
        <v>1.159996027410865E-3</v>
      </c>
      <c r="AC108" s="137">
        <v>0.9988400039725891</v>
      </c>
      <c r="AD108" s="191">
        <f t="shared" si="65"/>
        <v>0.68690427137255328</v>
      </c>
      <c r="AE108" s="144"/>
    </row>
    <row r="109" spans="1:31" s="20" customFormat="1" ht="20.100000000000001" customHeight="1" x14ac:dyDescent="0.3">
      <c r="A109" s="19"/>
      <c r="B109" s="135">
        <v>786</v>
      </c>
      <c r="C109" s="51">
        <v>7</v>
      </c>
      <c r="D109" s="136" t="s">
        <v>147</v>
      </c>
      <c r="E109" s="188">
        <v>18935</v>
      </c>
      <c r="F109" s="188">
        <v>1332</v>
      </c>
      <c r="G109" s="188">
        <v>2088</v>
      </c>
      <c r="H109" s="188">
        <v>45608</v>
      </c>
      <c r="I109" s="188">
        <v>46478</v>
      </c>
      <c r="J109" s="141"/>
      <c r="K109" s="189">
        <v>19190.09</v>
      </c>
      <c r="L109" s="190">
        <f t="shared" si="61"/>
        <v>412.88545118120402</v>
      </c>
      <c r="M109" s="141"/>
      <c r="N109" s="189">
        <v>5845.35</v>
      </c>
      <c r="O109" s="190">
        <f t="shared" si="62"/>
        <v>125.76595378458626</v>
      </c>
      <c r="P109" s="141"/>
      <c r="Q109" s="189">
        <v>13344.74</v>
      </c>
      <c r="R109" s="190">
        <f t="shared" si="63"/>
        <v>287.11949739661776</v>
      </c>
      <c r="S109" s="141"/>
      <c r="T109" s="137">
        <v>4.2991437638464761E-2</v>
      </c>
      <c r="U109" s="137">
        <v>0</v>
      </c>
      <c r="V109" s="137">
        <v>0.1354649422190288</v>
      </c>
      <c r="W109" s="137">
        <v>0.68629423387821087</v>
      </c>
      <c r="X109" s="137">
        <v>0.12496942013737415</v>
      </c>
      <c r="Y109" s="137">
        <v>1.0279966126921398E-2</v>
      </c>
      <c r="Z109" s="170">
        <f t="shared" si="64"/>
        <v>0.30460253182762564</v>
      </c>
      <c r="AA109" s="137">
        <v>0</v>
      </c>
      <c r="AB109" s="137">
        <v>1.6935511669766514E-4</v>
      </c>
      <c r="AC109" s="137">
        <v>0.99983064488330231</v>
      </c>
      <c r="AD109" s="191">
        <f t="shared" si="65"/>
        <v>0.69539746817237436</v>
      </c>
      <c r="AE109" s="144"/>
    </row>
    <row r="110" spans="1:31" s="20" customFormat="1" ht="20.100000000000001" customHeight="1" x14ac:dyDescent="0.3">
      <c r="A110" s="19"/>
      <c r="B110" s="135">
        <v>958</v>
      </c>
      <c r="C110" s="51">
        <v>7</v>
      </c>
      <c r="D110" s="136" t="s">
        <v>38</v>
      </c>
      <c r="E110" s="188">
        <v>1949</v>
      </c>
      <c r="F110" s="188">
        <v>20</v>
      </c>
      <c r="G110" s="188">
        <v>0</v>
      </c>
      <c r="H110" s="188">
        <v>4109</v>
      </c>
      <c r="I110" s="188">
        <v>4109</v>
      </c>
      <c r="J110" s="141"/>
      <c r="K110" s="189">
        <v>1890.74</v>
      </c>
      <c r="L110" s="190">
        <f t="shared" si="61"/>
        <v>460.14602092966658</v>
      </c>
      <c r="M110" s="141"/>
      <c r="N110" s="189">
        <v>864.66</v>
      </c>
      <c r="O110" s="190">
        <f t="shared" si="62"/>
        <v>210.43076174251644</v>
      </c>
      <c r="P110" s="141"/>
      <c r="Q110" s="189">
        <v>1026.08</v>
      </c>
      <c r="R110" s="190">
        <f t="shared" si="63"/>
        <v>249.71525918715014</v>
      </c>
      <c r="S110" s="141">
        <v>2</v>
      </c>
      <c r="T110" s="137">
        <v>2.6183702264473897E-2</v>
      </c>
      <c r="U110" s="137">
        <v>0.10524367959660445</v>
      </c>
      <c r="V110" s="137">
        <v>7.7487104757939544E-3</v>
      </c>
      <c r="W110" s="137">
        <v>0.74016376379154813</v>
      </c>
      <c r="X110" s="137">
        <v>0.12066014387157958</v>
      </c>
      <c r="Y110" s="137">
        <v>0</v>
      </c>
      <c r="Z110" s="170">
        <f t="shared" si="64"/>
        <v>0.45731300972106159</v>
      </c>
      <c r="AA110" s="137">
        <v>0</v>
      </c>
      <c r="AB110" s="137">
        <v>1.1958131919538439E-2</v>
      </c>
      <c r="AC110" s="137">
        <v>0.98804186808046157</v>
      </c>
      <c r="AD110" s="191">
        <f t="shared" si="65"/>
        <v>0.54268699027893841</v>
      </c>
      <c r="AE110" s="144"/>
    </row>
    <row r="111" spans="1:31" s="20" customFormat="1" ht="20.100000000000001" customHeight="1" x14ac:dyDescent="0.3">
      <c r="A111" s="19"/>
      <c r="B111" s="135">
        <v>967</v>
      </c>
      <c r="C111" s="51">
        <v>7</v>
      </c>
      <c r="D111" s="136" t="s">
        <v>151</v>
      </c>
      <c r="E111" s="188">
        <v>1079</v>
      </c>
      <c r="F111" s="188">
        <v>43</v>
      </c>
      <c r="G111" s="188">
        <v>16</v>
      </c>
      <c r="H111" s="188">
        <v>2169</v>
      </c>
      <c r="I111" s="188">
        <v>2176</v>
      </c>
      <c r="J111" s="141"/>
      <c r="K111" s="189">
        <v>837.76</v>
      </c>
      <c r="L111" s="190">
        <f t="shared" si="61"/>
        <v>385</v>
      </c>
      <c r="M111" s="141"/>
      <c r="N111" s="189">
        <v>257.74</v>
      </c>
      <c r="O111" s="190">
        <f t="shared" si="62"/>
        <v>118.44669117647059</v>
      </c>
      <c r="P111" s="141"/>
      <c r="Q111" s="189">
        <v>580.02</v>
      </c>
      <c r="R111" s="190">
        <f t="shared" si="63"/>
        <v>266.55330882352939</v>
      </c>
      <c r="S111" s="141"/>
      <c r="T111" s="137">
        <v>4.6364553425933104E-2</v>
      </c>
      <c r="U111" s="137">
        <v>0</v>
      </c>
      <c r="V111" s="137">
        <v>0</v>
      </c>
      <c r="W111" s="137">
        <v>0.95363544657406685</v>
      </c>
      <c r="X111" s="137">
        <v>0</v>
      </c>
      <c r="Y111" s="137">
        <v>0</v>
      </c>
      <c r="Z111" s="170">
        <f t="shared" si="64"/>
        <v>0.30765374331550804</v>
      </c>
      <c r="AA111" s="137">
        <v>0</v>
      </c>
      <c r="AB111" s="137">
        <v>1.3654701562015103E-2</v>
      </c>
      <c r="AC111" s="137">
        <v>0.98634529843798502</v>
      </c>
      <c r="AD111" s="191">
        <f t="shared" si="65"/>
        <v>0.69234625668449201</v>
      </c>
      <c r="AE111" s="144"/>
    </row>
    <row r="112" spans="1:31" s="63" customFormat="1" x14ac:dyDescent="0.3">
      <c r="A112" s="61"/>
      <c r="B112" s="65"/>
      <c r="C112" s="66"/>
      <c r="D112" s="81" t="s">
        <v>106</v>
      </c>
      <c r="E112" s="82">
        <f>SUM(E85:E111)</f>
        <v>157318</v>
      </c>
      <c r="F112" s="82">
        <f>SUM(F85:F111)</f>
        <v>8743</v>
      </c>
      <c r="G112" s="82">
        <f>SUM(G85:G111)</f>
        <v>14028</v>
      </c>
      <c r="H112" s="82">
        <f>SUM(H85:H111)</f>
        <v>342325</v>
      </c>
      <c r="I112" s="82">
        <f>SUM(I85:I111)</f>
        <v>348173</v>
      </c>
      <c r="J112" s="82"/>
      <c r="K112" s="108">
        <f>SUM(K85:K111)</f>
        <v>135531.91305239662</v>
      </c>
      <c r="L112" s="109">
        <f t="shared" ref="L112" si="66">K112*1000/I112</f>
        <v>389.2660058430626</v>
      </c>
      <c r="M112" s="80"/>
      <c r="N112" s="84">
        <f>SUM(N85:N111)</f>
        <v>45985.972877019711</v>
      </c>
      <c r="O112" s="85">
        <f t="shared" ref="O112" si="67">N112*1000/I112</f>
        <v>132.077940785241</v>
      </c>
      <c r="P112" s="73"/>
      <c r="Q112" s="84">
        <f>SUM(Q85:Q111)</f>
        <v>89545.940175376905</v>
      </c>
      <c r="R112" s="83">
        <f t="shared" ref="R112" si="68">Q112*1000/I112</f>
        <v>257.18806505782158</v>
      </c>
      <c r="S112" s="79"/>
      <c r="T112" s="71"/>
      <c r="U112" s="71"/>
      <c r="V112" s="71"/>
      <c r="W112" s="258" t="s">
        <v>114</v>
      </c>
      <c r="X112" s="259"/>
      <c r="Y112" s="260"/>
      <c r="Z112" s="64">
        <f t="shared" ref="Z112" si="69">N112/K112</f>
        <v>0.33929996147284913</v>
      </c>
      <c r="AA112" s="71"/>
      <c r="AB112" s="71"/>
      <c r="AC112" s="71"/>
      <c r="AD112" s="72">
        <f t="shared" ref="AD112" si="70">Q112/K112</f>
        <v>0.66070003852715087</v>
      </c>
      <c r="AE112" s="145"/>
    </row>
    <row r="113" spans="1:31" s="63" customFormat="1" x14ac:dyDescent="0.3">
      <c r="A113" s="61"/>
      <c r="B113" s="65"/>
      <c r="C113" s="66"/>
      <c r="D113" s="67"/>
      <c r="E113" s="68"/>
      <c r="F113" s="68"/>
      <c r="G113" s="68"/>
      <c r="H113" s="68"/>
      <c r="I113" s="68"/>
      <c r="J113" s="77"/>
      <c r="K113" s="89"/>
      <c r="L113" s="90"/>
      <c r="M113" s="75"/>
      <c r="N113" s="89"/>
      <c r="O113" s="69"/>
      <c r="P113" s="73"/>
      <c r="Q113" s="89"/>
      <c r="R113" s="90"/>
      <c r="S113" s="79"/>
      <c r="T113" s="71"/>
      <c r="U113" s="71"/>
      <c r="V113" s="71"/>
      <c r="W113" s="71"/>
      <c r="X113" s="71"/>
      <c r="Y113" s="71"/>
      <c r="Z113" s="64"/>
      <c r="AA113" s="71"/>
      <c r="AB113" s="71"/>
      <c r="AC113" s="71"/>
      <c r="AD113" s="72"/>
      <c r="AE113" s="145"/>
    </row>
    <row r="114" spans="1:31" s="63" customFormat="1" ht="16.8" thickBot="1" x14ac:dyDescent="0.35">
      <c r="A114" s="61"/>
      <c r="B114" s="65"/>
      <c r="C114" s="66"/>
      <c r="D114" s="91"/>
      <c r="E114" s="92"/>
      <c r="F114" s="92"/>
      <c r="G114" s="92"/>
      <c r="H114" s="92"/>
      <c r="I114" s="92"/>
      <c r="J114" s="93"/>
      <c r="K114" s="94"/>
      <c r="L114" s="95"/>
      <c r="M114" s="103"/>
      <c r="N114" s="94"/>
      <c r="O114" s="96"/>
      <c r="P114" s="97"/>
      <c r="Q114" s="94"/>
      <c r="R114" s="95"/>
      <c r="S114" s="105"/>
      <c r="T114" s="99"/>
      <c r="U114" s="99"/>
      <c r="V114" s="99"/>
      <c r="W114" s="99"/>
      <c r="X114" s="99"/>
      <c r="Y114" s="99"/>
      <c r="Z114" s="100"/>
      <c r="AA114" s="99"/>
      <c r="AB114" s="99"/>
      <c r="AC114" s="99"/>
      <c r="AD114" s="101"/>
      <c r="AE114" s="145"/>
    </row>
    <row r="115" spans="1:31" s="63" customFormat="1" ht="15" thickBot="1" x14ac:dyDescent="0.35">
      <c r="A115" s="61"/>
      <c r="B115" s="65"/>
      <c r="C115" s="102"/>
      <c r="D115" s="261" t="s">
        <v>112</v>
      </c>
      <c r="E115" s="280"/>
      <c r="F115" s="280"/>
      <c r="G115" s="280"/>
      <c r="H115" s="280"/>
      <c r="I115" s="280"/>
      <c r="J115" s="280"/>
      <c r="K115" s="280"/>
      <c r="L115" s="280"/>
      <c r="M115" s="280"/>
      <c r="N115" s="280"/>
      <c r="O115" s="280"/>
      <c r="P115" s="280"/>
      <c r="Q115" s="280"/>
      <c r="R115" s="280"/>
      <c r="S115" s="280"/>
      <c r="T115" s="280"/>
      <c r="U115" s="280"/>
      <c r="V115" s="280"/>
      <c r="W115" s="280"/>
      <c r="X115" s="280"/>
      <c r="Y115" s="280"/>
      <c r="Z115" s="280"/>
      <c r="AA115" s="280"/>
      <c r="AB115" s="280"/>
      <c r="AC115" s="280"/>
      <c r="AD115" s="281"/>
      <c r="AE115" s="145"/>
    </row>
    <row r="116" spans="1:31" s="20" customFormat="1" ht="20.100000000000001" customHeight="1" x14ac:dyDescent="0.3">
      <c r="A116" s="19"/>
      <c r="B116" s="135">
        <v>413</v>
      </c>
      <c r="C116" s="51">
        <v>8</v>
      </c>
      <c r="D116" s="136" t="s">
        <v>59</v>
      </c>
      <c r="E116" s="188">
        <v>1632</v>
      </c>
      <c r="F116" s="188">
        <v>0</v>
      </c>
      <c r="G116" s="188">
        <v>1085</v>
      </c>
      <c r="H116" s="188">
        <v>1122</v>
      </c>
      <c r="I116" s="188">
        <v>1574</v>
      </c>
      <c r="J116" s="141"/>
      <c r="K116" s="189">
        <v>739.06156600413601</v>
      </c>
      <c r="L116" s="190">
        <f t="shared" ref="L116:L121" si="71">K116*1000/I116</f>
        <v>469.54356162905719</v>
      </c>
      <c r="M116" s="141"/>
      <c r="N116" s="189">
        <v>195.13125280330877</v>
      </c>
      <c r="O116" s="190">
        <f t="shared" ref="O116:O121" si="72">N116*1000/I116</f>
        <v>123.97157103132704</v>
      </c>
      <c r="P116" s="141">
        <v>6</v>
      </c>
      <c r="Q116" s="189">
        <v>543.93031320082719</v>
      </c>
      <c r="R116" s="190">
        <f t="shared" ref="R116:R121" si="73">Q116*1000/I116</f>
        <v>345.57199059773012</v>
      </c>
      <c r="S116" s="141"/>
      <c r="T116" s="137">
        <v>3.1670990224356349E-2</v>
      </c>
      <c r="U116" s="137">
        <v>0</v>
      </c>
      <c r="V116" s="137">
        <v>0</v>
      </c>
      <c r="W116" s="137">
        <v>0.73745876550262535</v>
      </c>
      <c r="X116" s="137">
        <v>0.23087024427301839</v>
      </c>
      <c r="Y116" s="137">
        <v>0</v>
      </c>
      <c r="Z116" s="170">
        <f t="shared" ref="Z116:Z121" si="74">N116/K116</f>
        <v>0.26402570743641773</v>
      </c>
      <c r="AA116" s="137">
        <v>0</v>
      </c>
      <c r="AB116" s="137">
        <v>0</v>
      </c>
      <c r="AC116" s="137">
        <v>1</v>
      </c>
      <c r="AD116" s="191">
        <f t="shared" ref="AD116:AD121" si="75">Q116/K116</f>
        <v>0.73597429256358216</v>
      </c>
      <c r="AE116" s="144"/>
    </row>
    <row r="117" spans="1:31" s="20" customFormat="1" ht="20.100000000000001" customHeight="1" x14ac:dyDescent="0.3">
      <c r="A117" s="19"/>
      <c r="B117" s="135">
        <v>709</v>
      </c>
      <c r="C117" s="51">
        <v>8</v>
      </c>
      <c r="D117" s="136" t="s">
        <v>127</v>
      </c>
      <c r="E117" s="188">
        <v>730</v>
      </c>
      <c r="F117" s="188">
        <v>0</v>
      </c>
      <c r="G117" s="188">
        <v>0</v>
      </c>
      <c r="H117" s="188">
        <v>1013</v>
      </c>
      <c r="I117" s="188">
        <v>1013</v>
      </c>
      <c r="J117" s="141"/>
      <c r="K117" s="189">
        <v>395.79</v>
      </c>
      <c r="L117" s="190">
        <f t="shared" si="71"/>
        <v>390.71076011846003</v>
      </c>
      <c r="M117" s="141"/>
      <c r="N117" s="189">
        <v>113</v>
      </c>
      <c r="O117" s="190">
        <f t="shared" si="72"/>
        <v>111.54985192497531</v>
      </c>
      <c r="P117" s="141"/>
      <c r="Q117" s="189">
        <v>282.79000000000002</v>
      </c>
      <c r="R117" s="190">
        <f t="shared" si="73"/>
        <v>279.16090819348472</v>
      </c>
      <c r="S117" s="141">
        <v>2</v>
      </c>
      <c r="T117" s="137">
        <v>4.9380530973451325E-2</v>
      </c>
      <c r="U117" s="137">
        <v>0</v>
      </c>
      <c r="V117" s="137">
        <v>0</v>
      </c>
      <c r="W117" s="137">
        <v>0.64973451327433629</v>
      </c>
      <c r="X117" s="137">
        <v>0.30088495575221241</v>
      </c>
      <c r="Y117" s="137">
        <v>0</v>
      </c>
      <c r="Z117" s="170">
        <f t="shared" si="74"/>
        <v>0.28550493948811234</v>
      </c>
      <c r="AA117" s="137">
        <v>0</v>
      </c>
      <c r="AB117" s="137">
        <v>7.0723858693730324E-3</v>
      </c>
      <c r="AC117" s="137">
        <v>0.99292761413062691</v>
      </c>
      <c r="AD117" s="191">
        <f t="shared" si="75"/>
        <v>0.7144950605118876</v>
      </c>
      <c r="AE117" s="144"/>
    </row>
    <row r="118" spans="1:31" s="20" customFormat="1" ht="20.100000000000001" customHeight="1" x14ac:dyDescent="0.3">
      <c r="A118" s="19"/>
      <c r="B118" s="135">
        <v>775</v>
      </c>
      <c r="C118" s="51">
        <v>8</v>
      </c>
      <c r="D118" s="136" t="s">
        <v>146</v>
      </c>
      <c r="E118" s="188">
        <v>2123</v>
      </c>
      <c r="F118" s="188">
        <v>2</v>
      </c>
      <c r="G118" s="188">
        <v>863</v>
      </c>
      <c r="H118" s="188">
        <v>2662</v>
      </c>
      <c r="I118" s="188">
        <v>4119</v>
      </c>
      <c r="J118" s="141"/>
      <c r="K118" s="189">
        <v>1269.94</v>
      </c>
      <c r="L118" s="190">
        <f t="shared" si="71"/>
        <v>308.31269725661571</v>
      </c>
      <c r="M118" s="141"/>
      <c r="N118" s="189">
        <v>186.17</v>
      </c>
      <c r="O118" s="190">
        <f t="shared" si="72"/>
        <v>45.197863559116293</v>
      </c>
      <c r="P118" s="141"/>
      <c r="Q118" s="189">
        <v>1083.77</v>
      </c>
      <c r="R118" s="190">
        <f t="shared" si="73"/>
        <v>263.11483369749942</v>
      </c>
      <c r="S118" s="141">
        <v>3</v>
      </c>
      <c r="T118" s="137">
        <v>0.11124241284847183</v>
      </c>
      <c r="U118" s="137">
        <v>0</v>
      </c>
      <c r="V118" s="137">
        <v>0</v>
      </c>
      <c r="W118" s="137">
        <v>0.88875758715152831</v>
      </c>
      <c r="X118" s="137">
        <v>0</v>
      </c>
      <c r="Y118" s="137">
        <v>0</v>
      </c>
      <c r="Z118" s="170">
        <f t="shared" si="74"/>
        <v>0.14659747704615964</v>
      </c>
      <c r="AA118" s="137">
        <v>0</v>
      </c>
      <c r="AB118" s="137">
        <v>0</v>
      </c>
      <c r="AC118" s="137">
        <v>1</v>
      </c>
      <c r="AD118" s="191">
        <f t="shared" si="75"/>
        <v>0.85340252295384034</v>
      </c>
      <c r="AE118" s="144"/>
    </row>
    <row r="119" spans="1:31" s="20" customFormat="1" ht="20.100000000000001" customHeight="1" x14ac:dyDescent="0.3">
      <c r="A119" s="19"/>
      <c r="B119" s="135">
        <v>797</v>
      </c>
      <c r="C119" s="51">
        <v>8</v>
      </c>
      <c r="D119" s="136" t="s">
        <v>128</v>
      </c>
      <c r="E119" s="188">
        <v>445</v>
      </c>
      <c r="F119" s="188">
        <v>0</v>
      </c>
      <c r="G119" s="188">
        <v>221</v>
      </c>
      <c r="H119" s="188">
        <v>478</v>
      </c>
      <c r="I119" s="188">
        <v>570</v>
      </c>
      <c r="J119" s="141"/>
      <c r="K119" s="189">
        <v>204.76864842589421</v>
      </c>
      <c r="L119" s="190">
        <f t="shared" si="71"/>
        <v>359.24324285244597</v>
      </c>
      <c r="M119" s="141"/>
      <c r="N119" s="189">
        <v>51.702918740715376</v>
      </c>
      <c r="O119" s="190">
        <f t="shared" si="72"/>
        <v>90.706874983711174</v>
      </c>
      <c r="P119" s="141">
        <v>6</v>
      </c>
      <c r="Q119" s="189">
        <v>153.06572968517884</v>
      </c>
      <c r="R119" s="190">
        <f t="shared" si="73"/>
        <v>268.53636786873483</v>
      </c>
      <c r="S119" s="141">
        <v>3</v>
      </c>
      <c r="T119" s="137">
        <v>5.0867534445959803E-2</v>
      </c>
      <c r="U119" s="137">
        <v>0</v>
      </c>
      <c r="V119" s="137">
        <v>0</v>
      </c>
      <c r="W119" s="137">
        <v>0.94913246555404029</v>
      </c>
      <c r="X119" s="137">
        <v>0</v>
      </c>
      <c r="Y119" s="137">
        <v>0</v>
      </c>
      <c r="Z119" s="170">
        <f t="shared" si="74"/>
        <v>0.25249431071684131</v>
      </c>
      <c r="AA119" s="137">
        <v>0</v>
      </c>
      <c r="AB119" s="137">
        <v>2.9399134667540995E-3</v>
      </c>
      <c r="AC119" s="137">
        <v>0.99706008653324596</v>
      </c>
      <c r="AD119" s="191">
        <f t="shared" si="75"/>
        <v>0.74750568928315864</v>
      </c>
      <c r="AE119" s="144"/>
    </row>
    <row r="120" spans="1:31" s="20" customFormat="1" ht="20.100000000000001" customHeight="1" x14ac:dyDescent="0.3">
      <c r="A120" s="19"/>
      <c r="B120" s="135">
        <v>801</v>
      </c>
      <c r="C120" s="51">
        <v>8</v>
      </c>
      <c r="D120" s="136" t="s">
        <v>148</v>
      </c>
      <c r="E120" s="188">
        <v>1253</v>
      </c>
      <c r="F120" s="188">
        <v>0</v>
      </c>
      <c r="G120" s="188">
        <v>507</v>
      </c>
      <c r="H120" s="188">
        <v>1664</v>
      </c>
      <c r="I120" s="188">
        <v>1875</v>
      </c>
      <c r="J120" s="141"/>
      <c r="K120" s="189">
        <v>657.32</v>
      </c>
      <c r="L120" s="190">
        <f t="shared" si="71"/>
        <v>350.57066666666668</v>
      </c>
      <c r="M120" s="141"/>
      <c r="N120" s="189">
        <v>164.35</v>
      </c>
      <c r="O120" s="190">
        <f t="shared" si="72"/>
        <v>87.653333333333336</v>
      </c>
      <c r="P120" s="141"/>
      <c r="Q120" s="189">
        <v>492.97</v>
      </c>
      <c r="R120" s="190">
        <f t="shared" si="73"/>
        <v>262.91733333333332</v>
      </c>
      <c r="S120" s="141">
        <v>3</v>
      </c>
      <c r="T120" s="137">
        <v>5.5795558259811383E-2</v>
      </c>
      <c r="U120" s="137">
        <v>0</v>
      </c>
      <c r="V120" s="137">
        <v>0</v>
      </c>
      <c r="W120" s="137">
        <v>0.94420444174018869</v>
      </c>
      <c r="X120" s="137">
        <v>0</v>
      </c>
      <c r="Y120" s="137">
        <v>0</v>
      </c>
      <c r="Z120" s="170">
        <f t="shared" si="74"/>
        <v>0.25003042658066083</v>
      </c>
      <c r="AA120" s="137">
        <v>0</v>
      </c>
      <c r="AB120" s="137">
        <v>0</v>
      </c>
      <c r="AC120" s="137">
        <v>1</v>
      </c>
      <c r="AD120" s="191">
        <f t="shared" si="75"/>
        <v>0.74996957341933912</v>
      </c>
      <c r="AE120" s="144"/>
    </row>
    <row r="121" spans="1:31" s="138" customFormat="1" ht="20.100000000000001" customHeight="1" x14ac:dyDescent="0.3">
      <c r="A121" s="134"/>
      <c r="B121" s="135">
        <v>974</v>
      </c>
      <c r="C121" s="51">
        <v>8</v>
      </c>
      <c r="D121" s="136" t="s">
        <v>152</v>
      </c>
      <c r="E121" s="188">
        <v>160</v>
      </c>
      <c r="F121" s="188">
        <v>0</v>
      </c>
      <c r="G121" s="188">
        <v>0</v>
      </c>
      <c r="H121" s="188">
        <v>441</v>
      </c>
      <c r="I121" s="188">
        <v>441</v>
      </c>
      <c r="J121" s="141"/>
      <c r="K121" s="189">
        <v>135.41</v>
      </c>
      <c r="L121" s="190">
        <f t="shared" si="71"/>
        <v>307.05215419501133</v>
      </c>
      <c r="M121" s="141"/>
      <c r="N121" s="189">
        <v>21.4</v>
      </c>
      <c r="O121" s="190">
        <f t="shared" si="72"/>
        <v>48.52607709750567</v>
      </c>
      <c r="P121" s="141"/>
      <c r="Q121" s="189">
        <v>114.01</v>
      </c>
      <c r="R121" s="190">
        <f t="shared" si="73"/>
        <v>258.52607709750566</v>
      </c>
      <c r="S121" s="141">
        <v>3</v>
      </c>
      <c r="T121" s="137">
        <v>0.11355140186915889</v>
      </c>
      <c r="U121" s="137">
        <v>0</v>
      </c>
      <c r="V121" s="137">
        <v>0</v>
      </c>
      <c r="W121" s="137">
        <v>0.88644859813084109</v>
      </c>
      <c r="X121" s="137">
        <v>0</v>
      </c>
      <c r="Y121" s="137">
        <v>0</v>
      </c>
      <c r="Z121" s="170">
        <f t="shared" si="74"/>
        <v>0.15803854959013366</v>
      </c>
      <c r="AA121" s="137">
        <v>0</v>
      </c>
      <c r="AB121" s="137">
        <v>0</v>
      </c>
      <c r="AC121" s="137">
        <v>1</v>
      </c>
      <c r="AD121" s="191">
        <f t="shared" si="75"/>
        <v>0.84196145040986636</v>
      </c>
      <c r="AE121" s="146"/>
    </row>
    <row r="122" spans="1:31" s="63" customFormat="1" x14ac:dyDescent="0.3">
      <c r="A122" s="61"/>
      <c r="B122" s="65"/>
      <c r="C122" s="66"/>
      <c r="D122" s="110" t="s">
        <v>106</v>
      </c>
      <c r="E122" s="82">
        <f>SUM(E116:E121)</f>
        <v>6343</v>
      </c>
      <c r="F122" s="82">
        <f>SUM(F116:F121)</f>
        <v>2</v>
      </c>
      <c r="G122" s="82">
        <f>SUM(G116:G121)</f>
        <v>2676</v>
      </c>
      <c r="H122" s="82">
        <f>SUM(H116:H121)</f>
        <v>7380</v>
      </c>
      <c r="I122" s="82">
        <f>SUM(I116:I121)</f>
        <v>9592</v>
      </c>
      <c r="J122" s="82"/>
      <c r="K122" s="108">
        <f>SUM(K116:K121)</f>
        <v>3402.2902144300306</v>
      </c>
      <c r="L122" s="109">
        <f t="shared" ref="L122" si="76">K122*1000/I122</f>
        <v>354.70081468202989</v>
      </c>
      <c r="M122" s="78"/>
      <c r="N122" s="84">
        <f>SUM(N116:N121)</f>
        <v>731.75417154402419</v>
      </c>
      <c r="O122" s="85">
        <f t="shared" ref="O122" si="77">N122*1000/I122</f>
        <v>76.287966174314448</v>
      </c>
      <c r="P122" s="73"/>
      <c r="Q122" s="84">
        <f>SUM(Q116:Q121)</f>
        <v>2670.5360428860058</v>
      </c>
      <c r="R122" s="83">
        <f t="shared" ref="R122" si="78">Q122*1000/I122</f>
        <v>278.41284850771535</v>
      </c>
      <c r="S122" s="79"/>
      <c r="T122" s="71"/>
      <c r="U122" s="71"/>
      <c r="V122" s="71"/>
      <c r="W122" s="282" t="s">
        <v>114</v>
      </c>
      <c r="X122" s="282"/>
      <c r="Y122" s="282"/>
      <c r="Z122" s="64">
        <f t="shared" ref="Z122" si="79">N122/K122</f>
        <v>0.21507694095008631</v>
      </c>
      <c r="AA122" s="71"/>
      <c r="AB122" s="71"/>
      <c r="AC122" s="71"/>
      <c r="AD122" s="72">
        <f t="shared" ref="AD122" si="80">Q122/K122</f>
        <v>0.78492305904991355</v>
      </c>
      <c r="AE122" s="145"/>
    </row>
    <row r="123" spans="1:31" s="63" customFormat="1" x14ac:dyDescent="0.3">
      <c r="A123" s="61"/>
      <c r="B123" s="65"/>
      <c r="C123" s="66"/>
      <c r="D123" s="67"/>
      <c r="E123" s="68"/>
      <c r="F123" s="68"/>
      <c r="G123" s="68"/>
      <c r="H123" s="68"/>
      <c r="I123" s="68"/>
      <c r="J123" s="77"/>
      <c r="K123" s="89"/>
      <c r="L123" s="90"/>
      <c r="M123" s="77"/>
      <c r="N123" s="89"/>
      <c r="O123" s="69"/>
      <c r="P123" s="73"/>
      <c r="Q123" s="89"/>
      <c r="R123" s="90"/>
      <c r="S123" s="79"/>
      <c r="T123" s="71"/>
      <c r="U123" s="71"/>
      <c r="V123" s="71"/>
      <c r="W123" s="71"/>
      <c r="X123" s="71"/>
      <c r="Y123" s="71"/>
      <c r="Z123" s="64"/>
      <c r="AA123" s="71"/>
      <c r="AB123" s="71"/>
      <c r="AC123" s="71"/>
      <c r="AD123" s="72"/>
      <c r="AE123" s="145"/>
    </row>
    <row r="124" spans="1:31" s="63" customFormat="1" x14ac:dyDescent="0.3">
      <c r="A124" s="61"/>
      <c r="B124" s="65"/>
      <c r="C124" s="66"/>
      <c r="D124" s="67"/>
      <c r="E124" s="68"/>
      <c r="F124" s="68"/>
      <c r="G124" s="68"/>
      <c r="H124" s="68"/>
      <c r="I124" s="68"/>
      <c r="J124" s="77"/>
      <c r="K124" s="89"/>
      <c r="L124" s="90"/>
      <c r="M124" s="77"/>
      <c r="N124" s="89"/>
      <c r="O124" s="69"/>
      <c r="P124" s="73"/>
      <c r="Q124" s="89"/>
      <c r="R124" s="90"/>
      <c r="S124" s="79"/>
      <c r="T124" s="71"/>
      <c r="U124" s="71"/>
      <c r="V124" s="71"/>
      <c r="W124" s="71"/>
      <c r="X124" s="71"/>
      <c r="Y124" s="71"/>
      <c r="Z124" s="64"/>
      <c r="AA124" s="71"/>
      <c r="AB124" s="71"/>
      <c r="AC124" s="71"/>
      <c r="AD124" s="72"/>
      <c r="AE124" s="145"/>
    </row>
    <row r="125" spans="1:31" s="63" customFormat="1" ht="17.25" customHeight="1" thickBot="1" x14ac:dyDescent="0.35">
      <c r="A125" s="61"/>
      <c r="B125" s="111"/>
      <c r="C125" s="112"/>
      <c r="D125" s="274" t="s">
        <v>113</v>
      </c>
      <c r="E125" s="275"/>
      <c r="F125" s="275"/>
      <c r="G125" s="275"/>
      <c r="H125" s="275"/>
      <c r="I125" s="275"/>
      <c r="J125" s="275"/>
      <c r="K125" s="275"/>
      <c r="L125" s="275"/>
      <c r="M125" s="275"/>
      <c r="N125" s="275"/>
      <c r="O125" s="275"/>
      <c r="P125" s="275"/>
      <c r="Q125" s="275"/>
      <c r="R125" s="275"/>
      <c r="S125" s="275"/>
      <c r="T125" s="275"/>
      <c r="U125" s="275"/>
      <c r="V125" s="275"/>
      <c r="W125" s="275"/>
      <c r="X125" s="275"/>
      <c r="Y125" s="275"/>
      <c r="Z125" s="275"/>
      <c r="AA125" s="275"/>
      <c r="AB125" s="275"/>
      <c r="AC125" s="275"/>
      <c r="AD125" s="276"/>
      <c r="AE125" s="145"/>
    </row>
    <row r="126" spans="1:31" s="20" customFormat="1" ht="20.100000000000001" customHeight="1" x14ac:dyDescent="0.3">
      <c r="A126" s="19"/>
      <c r="B126" s="135">
        <v>100</v>
      </c>
      <c r="C126" s="51">
        <v>9</v>
      </c>
      <c r="D126" s="136" t="s">
        <v>70</v>
      </c>
      <c r="E126" s="188">
        <v>471</v>
      </c>
      <c r="F126" s="188">
        <v>16</v>
      </c>
      <c r="G126" s="188">
        <v>0</v>
      </c>
      <c r="H126" s="188">
        <v>2221</v>
      </c>
      <c r="I126" s="188">
        <v>2221</v>
      </c>
      <c r="J126" s="141"/>
      <c r="K126" s="189">
        <v>643.83000000000004</v>
      </c>
      <c r="L126" s="190">
        <f t="shared" ref="L126:L141" si="81">K126*1000/I126</f>
        <v>289.88293561458801</v>
      </c>
      <c r="M126" s="141"/>
      <c r="N126" s="189">
        <v>59.63</v>
      </c>
      <c r="O126" s="190">
        <f t="shared" ref="O126:O141" si="82">N126*1000/I126</f>
        <v>26.84826654660063</v>
      </c>
      <c r="P126" s="141"/>
      <c r="Q126" s="189">
        <v>584.20000000000005</v>
      </c>
      <c r="R126" s="190">
        <f t="shared" ref="R126:R141" si="83">Q126*1000/I126</f>
        <v>263.03466906798741</v>
      </c>
      <c r="S126" s="141"/>
      <c r="T126" s="137">
        <v>0.20526580580244844</v>
      </c>
      <c r="U126" s="137">
        <v>0</v>
      </c>
      <c r="V126" s="137">
        <v>0</v>
      </c>
      <c r="W126" s="137">
        <v>0.79473419419755154</v>
      </c>
      <c r="X126" s="137">
        <v>0</v>
      </c>
      <c r="Y126" s="137">
        <v>0</v>
      </c>
      <c r="Z126" s="170">
        <f t="shared" ref="Z126:Z141" si="84">N126/K126</f>
        <v>9.2617616451547771E-2</v>
      </c>
      <c r="AA126" s="137">
        <v>0</v>
      </c>
      <c r="AB126" s="137">
        <v>0</v>
      </c>
      <c r="AC126" s="137">
        <v>1</v>
      </c>
      <c r="AD126" s="191">
        <f t="shared" ref="AD126:AD141" si="85">Q126/K126</f>
        <v>0.90738238354845224</v>
      </c>
      <c r="AE126" s="144"/>
    </row>
    <row r="127" spans="1:31" s="20" customFormat="1" ht="20.100000000000001" customHeight="1" x14ac:dyDescent="0.3">
      <c r="A127" s="19"/>
      <c r="B127" s="135">
        <v>159</v>
      </c>
      <c r="C127" s="51">
        <v>9</v>
      </c>
      <c r="D127" s="136" t="s">
        <v>41</v>
      </c>
      <c r="E127" s="188">
        <v>6887</v>
      </c>
      <c r="F127" s="188">
        <v>196</v>
      </c>
      <c r="G127" s="188">
        <v>4192</v>
      </c>
      <c r="H127" s="188">
        <v>6280</v>
      </c>
      <c r="I127" s="188">
        <v>8027</v>
      </c>
      <c r="J127" s="141"/>
      <c r="K127" s="189">
        <v>3691.51</v>
      </c>
      <c r="L127" s="190">
        <f t="shared" si="81"/>
        <v>459.88663261492462</v>
      </c>
      <c r="M127" s="141"/>
      <c r="N127" s="189">
        <v>1511.42</v>
      </c>
      <c r="O127" s="190">
        <f t="shared" si="82"/>
        <v>188.29201445122712</v>
      </c>
      <c r="P127" s="141"/>
      <c r="Q127" s="189">
        <v>2180.09</v>
      </c>
      <c r="R127" s="190">
        <f t="shared" si="83"/>
        <v>271.59461816369753</v>
      </c>
      <c r="S127" s="141">
        <v>2</v>
      </c>
      <c r="T127" s="137">
        <v>2.2892379351867779E-2</v>
      </c>
      <c r="U127" s="137">
        <v>0</v>
      </c>
      <c r="V127" s="137">
        <v>0.11737306638790011</v>
      </c>
      <c r="W127" s="137">
        <v>0.82746688544547509</v>
      </c>
      <c r="X127" s="137">
        <v>0</v>
      </c>
      <c r="Y127" s="137">
        <v>3.2267668814756983E-2</v>
      </c>
      <c r="Z127" s="170">
        <f t="shared" si="84"/>
        <v>0.40943137090242204</v>
      </c>
      <c r="AA127" s="137">
        <v>0</v>
      </c>
      <c r="AB127" s="137">
        <v>4.7016407579503596E-3</v>
      </c>
      <c r="AC127" s="137">
        <v>0.99529835924204968</v>
      </c>
      <c r="AD127" s="191">
        <f t="shared" si="85"/>
        <v>0.59056862909757801</v>
      </c>
      <c r="AE127" s="144"/>
    </row>
    <row r="128" spans="1:31" s="20" customFormat="1" ht="20.100000000000001" customHeight="1" x14ac:dyDescent="0.3">
      <c r="A128" s="27"/>
      <c r="B128" s="135">
        <v>173</v>
      </c>
      <c r="C128" s="51">
        <v>9</v>
      </c>
      <c r="D128" s="136" t="s">
        <v>134</v>
      </c>
      <c r="E128" s="188">
        <v>3453</v>
      </c>
      <c r="F128" s="188">
        <v>0</v>
      </c>
      <c r="G128" s="188">
        <v>2345</v>
      </c>
      <c r="H128" s="188">
        <v>2351</v>
      </c>
      <c r="I128" s="188">
        <v>3328</v>
      </c>
      <c r="J128" s="141"/>
      <c r="K128" s="189">
        <v>1969.1161011654644</v>
      </c>
      <c r="L128" s="190">
        <f t="shared" si="81"/>
        <v>591.68152078289199</v>
      </c>
      <c r="M128" s="141"/>
      <c r="N128" s="189">
        <v>677.80288093237164</v>
      </c>
      <c r="O128" s="190">
        <f t="shared" si="82"/>
        <v>203.66673104939051</v>
      </c>
      <c r="P128" s="141">
        <v>6</v>
      </c>
      <c r="Q128" s="189">
        <v>1291.3132202330928</v>
      </c>
      <c r="R128" s="190">
        <f t="shared" si="83"/>
        <v>388.01478973350146</v>
      </c>
      <c r="S128" s="141">
        <v>2</v>
      </c>
      <c r="T128" s="137">
        <v>1.9105849745262585E-2</v>
      </c>
      <c r="U128" s="137">
        <v>7.3767759634218479E-3</v>
      </c>
      <c r="V128" s="137">
        <v>2.8621890738076772E-3</v>
      </c>
      <c r="W128" s="137">
        <v>0.93565976004703466</v>
      </c>
      <c r="X128" s="137">
        <v>1.8058347558456686E-2</v>
      </c>
      <c r="Y128" s="137">
        <v>1.6937077612016564E-2</v>
      </c>
      <c r="Z128" s="170">
        <f t="shared" si="84"/>
        <v>0.34421681917648184</v>
      </c>
      <c r="AA128" s="137">
        <v>0</v>
      </c>
      <c r="AB128" s="137">
        <v>6.0326184832165198E-3</v>
      </c>
      <c r="AC128" s="137">
        <v>0.99396738151678354</v>
      </c>
      <c r="AD128" s="191">
        <f t="shared" si="85"/>
        <v>0.65578318082351816</v>
      </c>
      <c r="AE128" s="144"/>
    </row>
    <row r="129" spans="1:31" s="20" customFormat="1" ht="20.100000000000001" customHeight="1" x14ac:dyDescent="0.3">
      <c r="A129" s="19"/>
      <c r="B129" s="135">
        <v>277</v>
      </c>
      <c r="C129" s="51">
        <v>9</v>
      </c>
      <c r="D129" s="136" t="s">
        <v>138</v>
      </c>
      <c r="E129" s="188">
        <v>1373</v>
      </c>
      <c r="F129" s="188">
        <v>0</v>
      </c>
      <c r="G129" s="188">
        <v>507</v>
      </c>
      <c r="H129" s="188">
        <v>1601</v>
      </c>
      <c r="I129" s="188">
        <v>1812</v>
      </c>
      <c r="J129" s="141"/>
      <c r="K129" s="189">
        <v>680.19</v>
      </c>
      <c r="L129" s="190">
        <f t="shared" si="81"/>
        <v>375.38079470198676</v>
      </c>
      <c r="M129" s="141"/>
      <c r="N129" s="189">
        <v>183.67</v>
      </c>
      <c r="O129" s="190">
        <f t="shared" si="82"/>
        <v>101.36313465783664</v>
      </c>
      <c r="P129" s="141"/>
      <c r="Q129" s="189">
        <v>496.52</v>
      </c>
      <c r="R129" s="190">
        <f t="shared" si="83"/>
        <v>274.01766004415009</v>
      </c>
      <c r="S129" s="141">
        <v>3</v>
      </c>
      <c r="T129" s="137">
        <v>4.8020907061577835E-2</v>
      </c>
      <c r="U129" s="137">
        <v>0</v>
      </c>
      <c r="V129" s="137">
        <v>0.13611368214732947</v>
      </c>
      <c r="W129" s="137">
        <v>0.81586541079109276</v>
      </c>
      <c r="X129" s="137">
        <v>0</v>
      </c>
      <c r="Y129" s="137">
        <v>0</v>
      </c>
      <c r="Z129" s="170">
        <f t="shared" si="84"/>
        <v>0.27002749231832279</v>
      </c>
      <c r="AA129" s="137">
        <v>0</v>
      </c>
      <c r="AB129" s="137">
        <v>0</v>
      </c>
      <c r="AC129" s="137">
        <v>1</v>
      </c>
      <c r="AD129" s="191">
        <f t="shared" si="85"/>
        <v>0.7299725076816771</v>
      </c>
      <c r="AE129" s="144"/>
    </row>
    <row r="130" spans="1:31" s="19" customFormat="1" ht="19.5" customHeight="1" x14ac:dyDescent="0.3">
      <c r="B130" s="135">
        <v>279</v>
      </c>
      <c r="C130" s="51">
        <v>9</v>
      </c>
      <c r="D130" s="136" t="s">
        <v>24</v>
      </c>
      <c r="E130" s="188">
        <v>3107</v>
      </c>
      <c r="F130" s="188">
        <v>24</v>
      </c>
      <c r="G130" s="188">
        <v>0</v>
      </c>
      <c r="H130" s="188">
        <v>6052</v>
      </c>
      <c r="I130" s="188">
        <v>6052</v>
      </c>
      <c r="J130" s="141"/>
      <c r="K130" s="189">
        <v>2149.0700000000002</v>
      </c>
      <c r="L130" s="192">
        <f t="shared" si="81"/>
        <v>355.10079312623924</v>
      </c>
      <c r="M130" s="141"/>
      <c r="N130" s="189">
        <v>524.41999999999996</v>
      </c>
      <c r="O130" s="192">
        <f t="shared" si="82"/>
        <v>86.652346331791136</v>
      </c>
      <c r="P130" s="141"/>
      <c r="Q130" s="189">
        <v>1624.65</v>
      </c>
      <c r="R130" s="192">
        <f t="shared" si="83"/>
        <v>268.4484467944481</v>
      </c>
      <c r="S130" s="141"/>
      <c r="T130" s="137">
        <v>6.359406582510202E-2</v>
      </c>
      <c r="U130" s="137">
        <v>0</v>
      </c>
      <c r="V130" s="137">
        <v>1.2203958659090044E-2</v>
      </c>
      <c r="W130" s="137">
        <v>0.92420197551580807</v>
      </c>
      <c r="X130" s="137">
        <v>0</v>
      </c>
      <c r="Y130" s="137">
        <v>0</v>
      </c>
      <c r="Z130" s="171">
        <f t="shared" si="84"/>
        <v>0.24402183269972588</v>
      </c>
      <c r="AA130" s="137">
        <v>0</v>
      </c>
      <c r="AB130" s="137">
        <v>0</v>
      </c>
      <c r="AC130" s="137">
        <v>1</v>
      </c>
      <c r="AD130" s="191">
        <f t="shared" si="85"/>
        <v>0.75597816730027401</v>
      </c>
    </row>
    <row r="131" spans="1:31" s="26" customFormat="1" ht="20.100000000000001" customHeight="1" x14ac:dyDescent="0.3">
      <c r="A131" s="27"/>
      <c r="B131" s="135">
        <v>331</v>
      </c>
      <c r="C131" s="51">
        <v>9</v>
      </c>
      <c r="D131" s="136" t="s">
        <v>84</v>
      </c>
      <c r="E131" s="188">
        <v>3652</v>
      </c>
      <c r="F131" s="188">
        <v>2</v>
      </c>
      <c r="G131" s="188">
        <v>0</v>
      </c>
      <c r="H131" s="188">
        <v>6172</v>
      </c>
      <c r="I131" s="188">
        <v>6172</v>
      </c>
      <c r="J131" s="141"/>
      <c r="K131" s="189">
        <v>1370.63</v>
      </c>
      <c r="L131" s="190">
        <f t="shared" si="81"/>
        <v>222.07226182760854</v>
      </c>
      <c r="M131" s="141"/>
      <c r="N131" s="189">
        <v>535.21</v>
      </c>
      <c r="O131" s="190">
        <f t="shared" si="82"/>
        <v>86.71581335061569</v>
      </c>
      <c r="P131" s="141"/>
      <c r="Q131" s="189">
        <v>835.42</v>
      </c>
      <c r="R131" s="190">
        <f t="shared" si="83"/>
        <v>135.35644847699288</v>
      </c>
      <c r="S131" s="141">
        <v>2</v>
      </c>
      <c r="T131" s="137">
        <v>6.3545150501672226E-2</v>
      </c>
      <c r="U131" s="137">
        <v>0</v>
      </c>
      <c r="V131" s="137">
        <v>1.9431624969638087E-2</v>
      </c>
      <c r="W131" s="137">
        <v>0.91702322452868967</v>
      </c>
      <c r="X131" s="137">
        <v>0</v>
      </c>
      <c r="Y131" s="137">
        <v>0</v>
      </c>
      <c r="Z131" s="170">
        <f t="shared" si="84"/>
        <v>0.39048466763459139</v>
      </c>
      <c r="AA131" s="137">
        <v>0</v>
      </c>
      <c r="AB131" s="137">
        <v>0</v>
      </c>
      <c r="AC131" s="137">
        <v>1</v>
      </c>
      <c r="AD131" s="191">
        <f t="shared" si="85"/>
        <v>0.60951533236540856</v>
      </c>
      <c r="AE131" s="147"/>
    </row>
    <row r="132" spans="1:31" s="26" customFormat="1" ht="20.100000000000001" customHeight="1" x14ac:dyDescent="0.3">
      <c r="A132" s="27"/>
      <c r="B132" s="135">
        <v>369</v>
      </c>
      <c r="C132" s="51">
        <v>9</v>
      </c>
      <c r="D132" s="136" t="s">
        <v>52</v>
      </c>
      <c r="E132" s="188">
        <v>4417</v>
      </c>
      <c r="F132" s="188">
        <v>68</v>
      </c>
      <c r="G132" s="188">
        <v>2874</v>
      </c>
      <c r="H132" s="188">
        <v>3343</v>
      </c>
      <c r="I132" s="188">
        <v>4541</v>
      </c>
      <c r="J132" s="141"/>
      <c r="K132" s="189">
        <v>2746.2860593126125</v>
      </c>
      <c r="L132" s="190">
        <f t="shared" si="81"/>
        <v>604.77561314966135</v>
      </c>
      <c r="M132" s="141"/>
      <c r="N132" s="189">
        <v>311.34484745009001</v>
      </c>
      <c r="O132" s="190">
        <f t="shared" si="82"/>
        <v>68.563058236091166</v>
      </c>
      <c r="P132" s="141">
        <v>6</v>
      </c>
      <c r="Q132" s="189">
        <v>2434.9412118625228</v>
      </c>
      <c r="R132" s="190">
        <f t="shared" si="83"/>
        <v>536.21255491357033</v>
      </c>
      <c r="S132" s="141">
        <v>2</v>
      </c>
      <c r="T132" s="137">
        <v>5.9162694198601797E-2</v>
      </c>
      <c r="U132" s="137">
        <v>0</v>
      </c>
      <c r="V132" s="137">
        <v>0.45171776938606706</v>
      </c>
      <c r="W132" s="137">
        <v>0.37847052364975942</v>
      </c>
      <c r="X132" s="137">
        <v>2.3221839253848586E-2</v>
      </c>
      <c r="Y132" s="137">
        <v>8.7427173511723161E-2</v>
      </c>
      <c r="Z132" s="170">
        <f t="shared" si="84"/>
        <v>0.11336941626831792</v>
      </c>
      <c r="AA132" s="137">
        <v>0</v>
      </c>
      <c r="AB132" s="137">
        <v>3.7249359269180145E-3</v>
      </c>
      <c r="AC132" s="137">
        <v>0.99627506407308197</v>
      </c>
      <c r="AD132" s="191">
        <f t="shared" si="85"/>
        <v>0.88663058373168224</v>
      </c>
      <c r="AE132" s="147"/>
    </row>
    <row r="133" spans="1:31" s="26" customFormat="1" ht="20.100000000000001" customHeight="1" x14ac:dyDescent="0.3">
      <c r="A133" s="27"/>
      <c r="B133" s="135">
        <v>416</v>
      </c>
      <c r="C133" s="51">
        <v>9</v>
      </c>
      <c r="D133" s="136" t="s">
        <v>33</v>
      </c>
      <c r="E133" s="188">
        <v>1169</v>
      </c>
      <c r="F133" s="188">
        <v>21</v>
      </c>
      <c r="G133" s="188">
        <v>414</v>
      </c>
      <c r="H133" s="188">
        <v>1378</v>
      </c>
      <c r="I133" s="188">
        <v>1551</v>
      </c>
      <c r="J133" s="141"/>
      <c r="K133" s="189">
        <v>542.62</v>
      </c>
      <c r="L133" s="190">
        <f t="shared" si="81"/>
        <v>349.85170857511281</v>
      </c>
      <c r="M133" s="141"/>
      <c r="N133" s="189">
        <v>130.74</v>
      </c>
      <c r="O133" s="190">
        <f t="shared" si="82"/>
        <v>84.294003868471961</v>
      </c>
      <c r="P133" s="141"/>
      <c r="Q133" s="189">
        <v>411.88</v>
      </c>
      <c r="R133" s="190">
        <f t="shared" si="83"/>
        <v>265.55770470664089</v>
      </c>
      <c r="S133" s="141">
        <v>2</v>
      </c>
      <c r="T133" s="137">
        <v>5.8054153281321699E-2</v>
      </c>
      <c r="U133" s="137">
        <v>0</v>
      </c>
      <c r="V133" s="137">
        <v>7.6487685482637291E-2</v>
      </c>
      <c r="W133" s="137">
        <v>0.86545816123604102</v>
      </c>
      <c r="X133" s="137">
        <v>0</v>
      </c>
      <c r="Y133" s="137">
        <v>0</v>
      </c>
      <c r="Z133" s="170">
        <f t="shared" si="84"/>
        <v>0.24094209575762046</v>
      </c>
      <c r="AA133" s="137">
        <v>0</v>
      </c>
      <c r="AB133" s="137">
        <v>5.5841507235117023E-3</v>
      </c>
      <c r="AC133" s="137">
        <v>0.9944158492764883</v>
      </c>
      <c r="AD133" s="191">
        <f t="shared" si="85"/>
        <v>0.75905790424237951</v>
      </c>
      <c r="AE133" s="147"/>
    </row>
    <row r="134" spans="1:31" s="26" customFormat="1" ht="20.100000000000001" customHeight="1" x14ac:dyDescent="0.3">
      <c r="A134" s="27"/>
      <c r="B134" s="135">
        <v>420</v>
      </c>
      <c r="C134" s="51">
        <v>9</v>
      </c>
      <c r="D134" s="136" t="s">
        <v>68</v>
      </c>
      <c r="E134" s="188">
        <v>5154</v>
      </c>
      <c r="F134" s="188">
        <v>0</v>
      </c>
      <c r="G134" s="188">
        <v>3221</v>
      </c>
      <c r="H134" s="188">
        <v>3999</v>
      </c>
      <c r="I134" s="188">
        <v>5341</v>
      </c>
      <c r="J134" s="141"/>
      <c r="K134" s="189">
        <v>3869.11</v>
      </c>
      <c r="L134" s="190">
        <f t="shared" si="81"/>
        <v>724.41677588466575</v>
      </c>
      <c r="M134" s="141"/>
      <c r="N134" s="189">
        <v>1451.74</v>
      </c>
      <c r="O134" s="190">
        <f t="shared" si="82"/>
        <v>271.81052237408727</v>
      </c>
      <c r="P134" s="141"/>
      <c r="Q134" s="189">
        <v>2417.37</v>
      </c>
      <c r="R134" s="190">
        <f t="shared" si="83"/>
        <v>452.60625351057854</v>
      </c>
      <c r="S134" s="141"/>
      <c r="T134" s="137">
        <v>1.5174893575984682E-2</v>
      </c>
      <c r="U134" s="137">
        <v>4.0213812390648467E-2</v>
      </c>
      <c r="V134" s="137">
        <v>0.235689586289556</v>
      </c>
      <c r="W134" s="137">
        <v>0.42497967955694549</v>
      </c>
      <c r="X134" s="137">
        <v>0.27219061264413735</v>
      </c>
      <c r="Y134" s="137">
        <v>1.1751415542728036E-2</v>
      </c>
      <c r="Z134" s="170">
        <f t="shared" si="84"/>
        <v>0.37521290425963594</v>
      </c>
      <c r="AA134" s="137">
        <v>0</v>
      </c>
      <c r="AB134" s="137">
        <v>1.7663824735146046E-3</v>
      </c>
      <c r="AC134" s="137">
        <v>0.99823361752648543</v>
      </c>
      <c r="AD134" s="191">
        <f t="shared" si="85"/>
        <v>0.62478709574036406</v>
      </c>
      <c r="AE134" s="147"/>
    </row>
    <row r="135" spans="1:31" s="26" customFormat="1" ht="20.100000000000001" customHeight="1" x14ac:dyDescent="0.3">
      <c r="A135" s="27"/>
      <c r="B135" s="135">
        <v>522</v>
      </c>
      <c r="C135" s="51">
        <v>9</v>
      </c>
      <c r="D135" s="136" t="s">
        <v>23</v>
      </c>
      <c r="E135" s="188">
        <v>1406</v>
      </c>
      <c r="F135" s="188">
        <v>0</v>
      </c>
      <c r="G135" s="188">
        <v>190</v>
      </c>
      <c r="H135" s="188">
        <v>2708</v>
      </c>
      <c r="I135" s="188">
        <v>2787</v>
      </c>
      <c r="J135" s="141"/>
      <c r="K135" s="189">
        <v>920.58</v>
      </c>
      <c r="L135" s="190">
        <f t="shared" si="81"/>
        <v>330.31216361679225</v>
      </c>
      <c r="M135" s="141"/>
      <c r="N135" s="189">
        <v>182.05</v>
      </c>
      <c r="O135" s="190">
        <f t="shared" si="82"/>
        <v>65.321133835665592</v>
      </c>
      <c r="P135" s="141"/>
      <c r="Q135" s="189">
        <v>738.53</v>
      </c>
      <c r="R135" s="190">
        <f t="shared" si="83"/>
        <v>264.99102978112666</v>
      </c>
      <c r="S135" s="141"/>
      <c r="T135" s="137">
        <v>8.1955506728920616E-2</v>
      </c>
      <c r="U135" s="137">
        <v>0</v>
      </c>
      <c r="V135" s="137">
        <v>1.0985992859104642E-3</v>
      </c>
      <c r="W135" s="137">
        <v>0.8891513320516341</v>
      </c>
      <c r="X135" s="137">
        <v>0</v>
      </c>
      <c r="Y135" s="137">
        <v>2.7794561933534738E-2</v>
      </c>
      <c r="Z135" s="170">
        <f t="shared" si="84"/>
        <v>0.19775576267135936</v>
      </c>
      <c r="AA135" s="137">
        <v>0</v>
      </c>
      <c r="AB135" s="137">
        <v>0</v>
      </c>
      <c r="AC135" s="137">
        <v>1</v>
      </c>
      <c r="AD135" s="191">
        <f t="shared" si="85"/>
        <v>0.80224423732864059</v>
      </c>
      <c r="AE135" s="147"/>
    </row>
    <row r="136" spans="1:31" s="26" customFormat="1" ht="20.100000000000001" customHeight="1" x14ac:dyDescent="0.3">
      <c r="A136" s="27"/>
      <c r="B136" s="135">
        <v>523</v>
      </c>
      <c r="C136" s="51">
        <v>9</v>
      </c>
      <c r="D136" s="136" t="s">
        <v>62</v>
      </c>
      <c r="E136" s="188">
        <v>6092</v>
      </c>
      <c r="F136" s="188">
        <v>6</v>
      </c>
      <c r="G136" s="188">
        <v>3259</v>
      </c>
      <c r="H136" s="188">
        <v>6094</v>
      </c>
      <c r="I136" s="188">
        <v>7452</v>
      </c>
      <c r="J136" s="141"/>
      <c r="K136" s="189">
        <v>2868.7036269422333</v>
      </c>
      <c r="L136" s="190">
        <f t="shared" si="81"/>
        <v>384.95754521500714</v>
      </c>
      <c r="M136" s="141"/>
      <c r="N136" s="189">
        <v>1370.5529015537866</v>
      </c>
      <c r="O136" s="190">
        <f t="shared" si="82"/>
        <v>183.91745860893539</v>
      </c>
      <c r="P136" s="141">
        <v>6</v>
      </c>
      <c r="Q136" s="189">
        <v>1498.1507253884467</v>
      </c>
      <c r="R136" s="190">
        <f t="shared" si="83"/>
        <v>201.04008660607178</v>
      </c>
      <c r="S136" s="141">
        <v>2</v>
      </c>
      <c r="T136" s="137">
        <v>2.4501060821461602E-2</v>
      </c>
      <c r="U136" s="137">
        <v>0</v>
      </c>
      <c r="V136" s="137">
        <v>0.13403349829965741</v>
      </c>
      <c r="W136" s="137">
        <v>0.79557155387262912</v>
      </c>
      <c r="X136" s="137">
        <v>4.5893887006251778E-2</v>
      </c>
      <c r="Y136" s="137">
        <v>0</v>
      </c>
      <c r="Z136" s="170">
        <f t="shared" si="84"/>
        <v>0.47776036837052643</v>
      </c>
      <c r="AA136" s="137">
        <v>0</v>
      </c>
      <c r="AB136" s="137">
        <v>1.053298558855518E-2</v>
      </c>
      <c r="AC136" s="137">
        <v>0.9894670144114448</v>
      </c>
      <c r="AD136" s="191">
        <f t="shared" si="85"/>
        <v>0.52223963162947362</v>
      </c>
      <c r="AE136" s="147"/>
    </row>
    <row r="137" spans="1:31" s="26" customFormat="1" ht="20.100000000000001" customHeight="1" x14ac:dyDescent="0.3">
      <c r="A137" s="27"/>
      <c r="B137" s="135">
        <v>527</v>
      </c>
      <c r="C137" s="51">
        <v>9</v>
      </c>
      <c r="D137" s="136" t="s">
        <v>125</v>
      </c>
      <c r="E137" s="188">
        <v>2170</v>
      </c>
      <c r="F137" s="188">
        <v>0</v>
      </c>
      <c r="G137" s="188">
        <v>0</v>
      </c>
      <c r="H137" s="188">
        <v>2518</v>
      </c>
      <c r="I137" s="188">
        <v>2518</v>
      </c>
      <c r="J137" s="141"/>
      <c r="K137" s="189">
        <v>1394.4991150848684</v>
      </c>
      <c r="L137" s="190">
        <f t="shared" si="81"/>
        <v>553.81219820685794</v>
      </c>
      <c r="M137" s="141"/>
      <c r="N137" s="189">
        <v>735.13524782213835</v>
      </c>
      <c r="O137" s="190">
        <f t="shared" si="82"/>
        <v>291.95204440910976</v>
      </c>
      <c r="P137" s="141">
        <v>5</v>
      </c>
      <c r="Q137" s="189">
        <v>659.36386726273031</v>
      </c>
      <c r="R137" s="190">
        <f t="shared" si="83"/>
        <v>261.8601537977483</v>
      </c>
      <c r="S137" s="141"/>
      <c r="T137" s="137">
        <v>1.8867276519647667E-2</v>
      </c>
      <c r="U137" s="137">
        <v>0</v>
      </c>
      <c r="V137" s="137">
        <v>1.1290439445787719E-2</v>
      </c>
      <c r="W137" s="137">
        <v>0.70668628873267192</v>
      </c>
      <c r="X137" s="137">
        <v>0.2631559953018926</v>
      </c>
      <c r="Y137" s="137">
        <v>0</v>
      </c>
      <c r="Z137" s="170">
        <f t="shared" si="84"/>
        <v>0.5271679557698381</v>
      </c>
      <c r="AA137" s="137">
        <v>0</v>
      </c>
      <c r="AB137" s="137">
        <v>0</v>
      </c>
      <c r="AC137" s="137">
        <v>1</v>
      </c>
      <c r="AD137" s="191">
        <f t="shared" si="85"/>
        <v>0.47283204423016201</v>
      </c>
      <c r="AE137" s="147"/>
    </row>
    <row r="138" spans="1:31" s="26" customFormat="1" ht="20.100000000000001" customHeight="1" x14ac:dyDescent="0.3">
      <c r="A138" s="27"/>
      <c r="B138" s="135">
        <v>552</v>
      </c>
      <c r="C138" s="51">
        <v>9</v>
      </c>
      <c r="D138" s="136" t="s">
        <v>54</v>
      </c>
      <c r="E138" s="188">
        <v>1661</v>
      </c>
      <c r="F138" s="188">
        <v>28</v>
      </c>
      <c r="G138" s="188">
        <v>626</v>
      </c>
      <c r="H138" s="188">
        <v>2420</v>
      </c>
      <c r="I138" s="188">
        <v>2681</v>
      </c>
      <c r="J138" s="141"/>
      <c r="K138" s="189">
        <v>946.12</v>
      </c>
      <c r="L138" s="190">
        <f t="shared" si="81"/>
        <v>352.89817232375981</v>
      </c>
      <c r="M138" s="141"/>
      <c r="N138" s="189">
        <v>239.62</v>
      </c>
      <c r="O138" s="190">
        <f t="shared" si="82"/>
        <v>89.377098097724726</v>
      </c>
      <c r="P138" s="141"/>
      <c r="Q138" s="189">
        <v>706.5</v>
      </c>
      <c r="R138" s="190">
        <f t="shared" si="83"/>
        <v>263.52107422603507</v>
      </c>
      <c r="S138" s="141">
        <v>2</v>
      </c>
      <c r="T138" s="137">
        <v>5.5629747099574328E-2</v>
      </c>
      <c r="U138" s="137">
        <v>2.0866371755279191E-3</v>
      </c>
      <c r="V138" s="137">
        <v>5.5087221433937066E-2</v>
      </c>
      <c r="W138" s="137">
        <v>0.77213922043235128</v>
      </c>
      <c r="X138" s="137">
        <v>9.1227777314080619E-2</v>
      </c>
      <c r="Y138" s="137">
        <v>2.3829396544528838E-2</v>
      </c>
      <c r="Z138" s="170">
        <f t="shared" si="84"/>
        <v>0.25326597049000127</v>
      </c>
      <c r="AA138" s="137">
        <v>0</v>
      </c>
      <c r="AB138" s="137">
        <v>5.8032554847841473E-4</v>
      </c>
      <c r="AC138" s="137">
        <v>0.99941967445152158</v>
      </c>
      <c r="AD138" s="191">
        <f t="shared" si="85"/>
        <v>0.74673402950999868</v>
      </c>
      <c r="AE138" s="147"/>
    </row>
    <row r="139" spans="1:31" s="26" customFormat="1" ht="20.100000000000001" customHeight="1" x14ac:dyDescent="0.3">
      <c r="A139" s="27"/>
      <c r="B139" s="135">
        <v>629</v>
      </c>
      <c r="C139" s="51">
        <v>9</v>
      </c>
      <c r="D139" s="136" t="s">
        <v>143</v>
      </c>
      <c r="E139" s="188">
        <v>4125</v>
      </c>
      <c r="F139" s="188">
        <v>12</v>
      </c>
      <c r="G139" s="188">
        <v>1918</v>
      </c>
      <c r="H139" s="188">
        <v>3699</v>
      </c>
      <c r="I139" s="188">
        <v>4498</v>
      </c>
      <c r="J139" s="141"/>
      <c r="K139" s="189">
        <v>1607.51</v>
      </c>
      <c r="L139" s="190">
        <f t="shared" si="81"/>
        <v>357.38328145842598</v>
      </c>
      <c r="M139" s="141"/>
      <c r="N139" s="189">
        <v>428.26</v>
      </c>
      <c r="O139" s="190">
        <f t="shared" si="82"/>
        <v>95.211204979991109</v>
      </c>
      <c r="P139" s="141"/>
      <c r="Q139" s="189">
        <v>1179.25</v>
      </c>
      <c r="R139" s="190">
        <f t="shared" si="83"/>
        <v>262.17207647843486</v>
      </c>
      <c r="S139" s="141">
        <v>2</v>
      </c>
      <c r="T139" s="137">
        <v>4.7587913884089103E-2</v>
      </c>
      <c r="U139" s="137">
        <v>0</v>
      </c>
      <c r="V139" s="137">
        <v>4.5276234063419421E-2</v>
      </c>
      <c r="W139" s="137">
        <v>0.84612151496754318</v>
      </c>
      <c r="X139" s="137">
        <v>3.7897538878251529E-2</v>
      </c>
      <c r="Y139" s="137">
        <v>2.3116798206696869E-2</v>
      </c>
      <c r="Z139" s="170">
        <f t="shared" si="84"/>
        <v>0.26641202854103552</v>
      </c>
      <c r="AA139" s="137">
        <v>0</v>
      </c>
      <c r="AB139" s="137">
        <v>6.0038159847360609E-3</v>
      </c>
      <c r="AC139" s="137">
        <v>0.99399618401526402</v>
      </c>
      <c r="AD139" s="191">
        <f t="shared" si="85"/>
        <v>0.73358797145896448</v>
      </c>
      <c r="AE139" s="147"/>
    </row>
    <row r="140" spans="1:31" s="26" customFormat="1" ht="20.100000000000001" customHeight="1" x14ac:dyDescent="0.3">
      <c r="A140" s="27"/>
      <c r="B140" s="135">
        <v>630</v>
      </c>
      <c r="C140" s="51">
        <v>9</v>
      </c>
      <c r="D140" s="136" t="s">
        <v>67</v>
      </c>
      <c r="E140" s="188">
        <v>3565</v>
      </c>
      <c r="F140" s="188">
        <v>0</v>
      </c>
      <c r="G140" s="188">
        <v>2590</v>
      </c>
      <c r="H140" s="188">
        <v>1898</v>
      </c>
      <c r="I140" s="188">
        <v>2977</v>
      </c>
      <c r="J140" s="141"/>
      <c r="K140" s="189">
        <v>3943.6060828221275</v>
      </c>
      <c r="L140" s="190">
        <f t="shared" si="81"/>
        <v>1324.6913277870769</v>
      </c>
      <c r="M140" s="141"/>
      <c r="N140" s="189">
        <v>3119.1188662577015</v>
      </c>
      <c r="O140" s="190">
        <f t="shared" si="82"/>
        <v>1047.7389540670815</v>
      </c>
      <c r="P140" s="141">
        <v>6</v>
      </c>
      <c r="Q140" s="189">
        <v>824.48721656442547</v>
      </c>
      <c r="R140" s="190">
        <f t="shared" si="83"/>
        <v>276.95237371999514</v>
      </c>
      <c r="S140" s="141">
        <v>2</v>
      </c>
      <c r="T140" s="137">
        <v>3.3535111832880679E-3</v>
      </c>
      <c r="U140" s="137">
        <v>0</v>
      </c>
      <c r="V140" s="137">
        <v>0.8634233305866883</v>
      </c>
      <c r="W140" s="137">
        <v>0.13322315823002367</v>
      </c>
      <c r="X140" s="137">
        <v>0</v>
      </c>
      <c r="Y140" s="137">
        <v>0</v>
      </c>
      <c r="Z140" s="170">
        <f t="shared" si="84"/>
        <v>0.79093063575599176</v>
      </c>
      <c r="AA140" s="137">
        <v>0</v>
      </c>
      <c r="AB140" s="137">
        <v>1.3196080886900977E-2</v>
      </c>
      <c r="AC140" s="137">
        <v>0.98680391911309906</v>
      </c>
      <c r="AD140" s="191">
        <f t="shared" si="85"/>
        <v>0.20906936424400813</v>
      </c>
      <c r="AE140" s="147"/>
    </row>
    <row r="141" spans="1:31" s="26" customFormat="1" ht="20.100000000000001" customHeight="1" thickBot="1" x14ac:dyDescent="0.35">
      <c r="A141" s="27"/>
      <c r="B141" s="210">
        <v>695</v>
      </c>
      <c r="C141" s="133">
        <v>9</v>
      </c>
      <c r="D141" s="211" t="s">
        <v>144</v>
      </c>
      <c r="E141" s="212">
        <v>933</v>
      </c>
      <c r="F141" s="212">
        <v>14</v>
      </c>
      <c r="G141" s="212">
        <v>232</v>
      </c>
      <c r="H141" s="212">
        <v>2330</v>
      </c>
      <c r="I141" s="212">
        <v>2427</v>
      </c>
      <c r="J141" s="143"/>
      <c r="K141" s="213">
        <v>684.3</v>
      </c>
      <c r="L141" s="214">
        <f t="shared" si="81"/>
        <v>281.95302843016071</v>
      </c>
      <c r="M141" s="143"/>
      <c r="N141" s="213">
        <v>59.06</v>
      </c>
      <c r="O141" s="214">
        <f t="shared" si="82"/>
        <v>24.334569427276474</v>
      </c>
      <c r="P141" s="143"/>
      <c r="Q141" s="213">
        <v>625.24</v>
      </c>
      <c r="R141" s="214">
        <f t="shared" si="83"/>
        <v>257.61845900288421</v>
      </c>
      <c r="S141" s="143">
        <v>3</v>
      </c>
      <c r="T141" s="215">
        <v>0.21740602776837115</v>
      </c>
      <c r="U141" s="215">
        <v>0</v>
      </c>
      <c r="V141" s="215">
        <v>0</v>
      </c>
      <c r="W141" s="215">
        <v>0.78259397223162885</v>
      </c>
      <c r="X141" s="215">
        <v>0</v>
      </c>
      <c r="Y141" s="215">
        <v>0</v>
      </c>
      <c r="Z141" s="168">
        <f t="shared" si="84"/>
        <v>8.6307175215548745E-2</v>
      </c>
      <c r="AA141" s="215">
        <v>0</v>
      </c>
      <c r="AB141" s="215">
        <v>0</v>
      </c>
      <c r="AC141" s="215">
        <v>1</v>
      </c>
      <c r="AD141" s="216">
        <f t="shared" si="85"/>
        <v>0.91369282478445135</v>
      </c>
      <c r="AE141" s="147"/>
    </row>
    <row r="142" spans="1:31" s="61" customFormat="1" ht="16.8" thickBot="1" x14ac:dyDescent="0.35">
      <c r="B142" s="113"/>
      <c r="C142" s="114"/>
      <c r="D142" s="150" t="s">
        <v>106</v>
      </c>
      <c r="E142" s="115">
        <f>SUM(E126:E141)</f>
        <v>49635</v>
      </c>
      <c r="F142" s="115">
        <f>SUM(F126:F141)</f>
        <v>387</v>
      </c>
      <c r="G142" s="115">
        <f>SUM(G126:G141)</f>
        <v>22368</v>
      </c>
      <c r="H142" s="115">
        <f>SUM(H126:H141)</f>
        <v>55064</v>
      </c>
      <c r="I142" s="115">
        <f>SUM(I126:I141)</f>
        <v>64385</v>
      </c>
      <c r="J142" s="115"/>
      <c r="K142" s="116">
        <f>SUM(K126:K141)</f>
        <v>30027.680985327304</v>
      </c>
      <c r="L142" s="117">
        <f t="shared" ref="L142" si="86">K142*1000/I142</f>
        <v>466.37696645689687</v>
      </c>
      <c r="M142" s="118"/>
      <c r="N142" s="119">
        <f>SUM(N126:N141)</f>
        <v>11519.774744016087</v>
      </c>
      <c r="O142" s="120">
        <f t="shared" ref="O142" si="87">N142*1000/I142</f>
        <v>178.9201637651019</v>
      </c>
      <c r="P142" s="121"/>
      <c r="Q142" s="119">
        <f>SUM(Q126:Q141)</f>
        <v>18507.906241311219</v>
      </c>
      <c r="R142" s="122">
        <f t="shared" ref="R142" si="88">Q142*1000/I142</f>
        <v>287.45680269179496</v>
      </c>
      <c r="S142" s="123"/>
      <c r="T142" s="124"/>
      <c r="U142" s="124"/>
      <c r="V142" s="124"/>
      <c r="W142" s="267" t="s">
        <v>114</v>
      </c>
      <c r="X142" s="267"/>
      <c r="Y142" s="267"/>
      <c r="Z142" s="125">
        <f t="shared" ref="Z142" si="89">N142/K142</f>
        <v>0.38363850840313307</v>
      </c>
      <c r="AA142" s="124"/>
      <c r="AB142" s="124"/>
      <c r="AC142" s="124"/>
      <c r="AD142" s="126">
        <f t="shared" ref="AD142" si="90">Q142/K142</f>
        <v>0.61636149159686704</v>
      </c>
    </row>
    <row r="143" spans="1:31" ht="16.8" thickBot="1" x14ac:dyDescent="0.35">
      <c r="B143" s="36"/>
    </row>
    <row r="144" spans="1:31" s="1" customFormat="1" ht="16.8" thickBot="1" x14ac:dyDescent="0.35">
      <c r="B144" s="29"/>
      <c r="C144" s="2"/>
      <c r="D144" s="30" t="s">
        <v>94</v>
      </c>
      <c r="E144" s="31">
        <f>SUM(E8:E142)/2</f>
        <v>3878344</v>
      </c>
      <c r="F144" s="31">
        <f>SUM(F8:F142)/2</f>
        <v>1446392</v>
      </c>
      <c r="G144" s="31">
        <f>SUM(G8:G142)/2</f>
        <v>112512</v>
      </c>
      <c r="H144" s="31">
        <f>SUM(H8:H142)/2</f>
        <v>13366128</v>
      </c>
      <c r="I144" s="31">
        <f>SUM(I8:I142)/2</f>
        <v>13414112</v>
      </c>
      <c r="J144" s="32"/>
      <c r="K144" s="31">
        <f>SUM(K8:K142)/2</f>
        <v>4761408.281529313</v>
      </c>
      <c r="L144" s="52">
        <f>K144*1000/I144</f>
        <v>354.9551607686974</v>
      </c>
      <c r="M144" s="33"/>
      <c r="N144" s="31">
        <f>SUM(N8:N142)/2</f>
        <v>2364602.8705508905</v>
      </c>
      <c r="O144" s="52">
        <f t="shared" ref="O144" si="91">N144*1000/I144</f>
        <v>176.27725715655947</v>
      </c>
      <c r="P144" s="45"/>
      <c r="Q144" s="31">
        <f>SUM(Q8:Q142)/2</f>
        <v>2396805.4109784234</v>
      </c>
      <c r="R144" s="52">
        <f>Q144*1000/I144</f>
        <v>178.67790361213798</v>
      </c>
      <c r="S144" s="44"/>
      <c r="T144" s="40">
        <v>3.1491396209742881E-2</v>
      </c>
      <c r="U144" s="41">
        <v>4.9319387121144077E-3</v>
      </c>
      <c r="V144" s="41">
        <v>8.4463646181955052E-2</v>
      </c>
      <c r="W144" s="41">
        <v>0.47789142730951817</v>
      </c>
      <c r="X144" s="41">
        <v>0.39455916296227844</v>
      </c>
      <c r="Y144" s="41">
        <v>6.6624286243903048E-3</v>
      </c>
      <c r="Z144" s="34">
        <f>N144/K144</f>
        <v>0.49661838068450737</v>
      </c>
      <c r="AA144" s="41">
        <v>5.3822873457053208E-2</v>
      </c>
      <c r="AB144" s="41">
        <v>1.1150928735662469E-3</v>
      </c>
      <c r="AC144" s="41">
        <v>0.94506203366938057</v>
      </c>
      <c r="AD144" s="35">
        <f>Q144/K144</f>
        <v>0.50338161931549286</v>
      </c>
    </row>
    <row r="145" spans="2:23" x14ac:dyDescent="0.3">
      <c r="B145" s="36"/>
      <c r="D145" s="37"/>
      <c r="G145" s="28"/>
      <c r="H145" s="28"/>
      <c r="L145" s="12"/>
      <c r="M145" s="12"/>
      <c r="N145" s="12"/>
      <c r="O145" s="12"/>
      <c r="P145" s="46"/>
      <c r="Q145" s="12"/>
      <c r="W145" s="10"/>
    </row>
    <row r="146" spans="2:23" x14ac:dyDescent="0.3">
      <c r="D146" s="58" t="s">
        <v>95</v>
      </c>
      <c r="E146" s="53"/>
      <c r="F146" s="54"/>
      <c r="G146" s="54"/>
      <c r="H146" s="53"/>
      <c r="I146" s="53"/>
      <c r="J146" s="53"/>
      <c r="K146" s="55"/>
      <c r="L146" s="55"/>
    </row>
    <row r="147" spans="2:23" ht="46.5" customHeight="1" x14ac:dyDescent="0.3">
      <c r="D147" s="251" t="s">
        <v>116</v>
      </c>
      <c r="E147" s="251"/>
      <c r="F147" s="251"/>
      <c r="G147" s="251"/>
      <c r="H147" s="251"/>
      <c r="I147" s="251"/>
      <c r="J147" s="251"/>
      <c r="K147" s="251"/>
      <c r="L147" s="251"/>
    </row>
    <row r="148" spans="2:23" ht="32.700000000000003" customHeight="1" x14ac:dyDescent="0.3">
      <c r="D148" s="251" t="s">
        <v>99</v>
      </c>
      <c r="E148" s="251"/>
      <c r="F148" s="251"/>
      <c r="G148" s="251"/>
      <c r="H148" s="251"/>
      <c r="I148" s="251"/>
      <c r="J148" s="251"/>
      <c r="K148" s="251"/>
      <c r="L148" s="251"/>
    </row>
    <row r="149" spans="2:23" ht="19.95" customHeight="1" x14ac:dyDescent="0.3">
      <c r="D149" s="251" t="s">
        <v>100</v>
      </c>
      <c r="E149" s="251"/>
      <c r="F149" s="251"/>
      <c r="G149" s="251"/>
      <c r="H149" s="251"/>
      <c r="I149" s="251"/>
      <c r="J149" s="251"/>
      <c r="K149" s="251"/>
      <c r="L149" s="251"/>
    </row>
    <row r="150" spans="2:23" x14ac:dyDescent="0.3">
      <c r="D150" s="251" t="s">
        <v>115</v>
      </c>
      <c r="E150" s="251"/>
      <c r="F150" s="251"/>
      <c r="G150" s="251"/>
      <c r="H150" s="251"/>
      <c r="I150" s="251"/>
      <c r="J150" s="251"/>
      <c r="K150" s="251"/>
      <c r="L150" s="251"/>
    </row>
    <row r="151" spans="2:23" ht="34.5" customHeight="1" x14ac:dyDescent="0.3">
      <c r="D151" s="251" t="s">
        <v>101</v>
      </c>
      <c r="E151" s="251"/>
      <c r="F151" s="251"/>
      <c r="G151" s="251"/>
      <c r="H151" s="251"/>
      <c r="I151" s="251"/>
      <c r="J151" s="251"/>
      <c r="K151" s="251"/>
      <c r="L151" s="251"/>
    </row>
    <row r="152" spans="2:23" ht="42" customHeight="1" x14ac:dyDescent="0.3">
      <c r="D152" s="251" t="s">
        <v>102</v>
      </c>
      <c r="E152" s="251"/>
      <c r="F152" s="251"/>
      <c r="G152" s="251"/>
      <c r="H152" s="251"/>
      <c r="I152" s="251"/>
      <c r="J152" s="251"/>
      <c r="K152" s="251"/>
      <c r="L152" s="251"/>
    </row>
    <row r="153" spans="2:23" x14ac:dyDescent="0.3">
      <c r="D153" s="39"/>
      <c r="E153" s="39"/>
      <c r="F153" s="39"/>
      <c r="G153" s="39"/>
      <c r="H153" s="39"/>
      <c r="I153" s="39"/>
      <c r="J153" s="39"/>
      <c r="K153" s="39"/>
      <c r="L153" s="39"/>
    </row>
    <row r="154" spans="2:23" x14ac:dyDescent="0.3">
      <c r="D154" s="56"/>
      <c r="E154" s="56"/>
      <c r="F154" s="56"/>
      <c r="G154" s="53" t="s">
        <v>96</v>
      </c>
      <c r="H154" s="53"/>
      <c r="I154" s="56"/>
      <c r="J154" s="56"/>
      <c r="K154" s="19"/>
      <c r="L154" s="19"/>
    </row>
    <row r="155" spans="2:23" x14ac:dyDescent="0.3">
      <c r="D155" s="57" t="s">
        <v>121</v>
      </c>
      <c r="E155" s="56"/>
      <c r="F155" s="56"/>
      <c r="G155" s="56"/>
      <c r="H155" s="56"/>
      <c r="I155" s="56"/>
      <c r="J155" s="56"/>
      <c r="K155" s="56"/>
      <c r="L155" s="56"/>
    </row>
    <row r="156" spans="2:23" ht="33" customHeight="1" x14ac:dyDescent="0.3">
      <c r="D156" s="242" t="s">
        <v>122</v>
      </c>
      <c r="E156" s="242"/>
      <c r="F156" s="242"/>
      <c r="G156" s="242"/>
      <c r="H156" s="242"/>
      <c r="I156" s="242"/>
      <c r="J156" s="242"/>
      <c r="K156" s="242"/>
      <c r="L156" s="242"/>
    </row>
    <row r="157" spans="2:23" x14ac:dyDescent="0.3">
      <c r="D157" s="243" t="s">
        <v>103</v>
      </c>
      <c r="E157" s="243"/>
      <c r="F157" s="243"/>
      <c r="G157" s="243"/>
      <c r="H157" s="243"/>
      <c r="I157" s="243"/>
      <c r="J157" s="243"/>
      <c r="K157" s="243"/>
      <c r="L157" s="243"/>
    </row>
  </sheetData>
  <sheetProtection algorithmName="SHA-512" hashValue="efyLajseTS98VUHkMvjSVk2aLjcs6fOD+n5wNCxG5wWJGSp/43QtGF4nlNUzWMEkN5++bq14xP9cs7aQOlxXaQ==" saltValue="qN0nolqmD7XRD+oqeGNVfA==" spinCount="100000" sheet="1" objects="1" scenarios="1"/>
  <mergeCells count="43">
    <mergeCell ref="D125:AD125"/>
    <mergeCell ref="W81:Y81"/>
    <mergeCell ref="D84:AD84"/>
    <mergeCell ref="W112:Y112"/>
    <mergeCell ref="D115:AD115"/>
    <mergeCell ref="W122:Y122"/>
    <mergeCell ref="D72:AD72"/>
    <mergeCell ref="D156:L156"/>
    <mergeCell ref="D157:L157"/>
    <mergeCell ref="Q4:R5"/>
    <mergeCell ref="S4:S5"/>
    <mergeCell ref="T4:Z4"/>
    <mergeCell ref="W69:Y69"/>
    <mergeCell ref="D149:L149"/>
    <mergeCell ref="D150:L150"/>
    <mergeCell ref="D151:L151"/>
    <mergeCell ref="D152:L152"/>
    <mergeCell ref="D27:AD27"/>
    <mergeCell ref="W35:Y35"/>
    <mergeCell ref="D38:AD38"/>
    <mergeCell ref="W54:Y54"/>
    <mergeCell ref="D57:AD57"/>
    <mergeCell ref="F4:F5"/>
    <mergeCell ref="AA4:AD4"/>
    <mergeCell ref="D147:L147"/>
    <mergeCell ref="D148:L148"/>
    <mergeCell ref="W14:Y14"/>
    <mergeCell ref="D17:AD17"/>
    <mergeCell ref="D7:AD7"/>
    <mergeCell ref="W24:Y24"/>
    <mergeCell ref="H4:H5"/>
    <mergeCell ref="I4:I5"/>
    <mergeCell ref="J4:J5"/>
    <mergeCell ref="K4:L5"/>
    <mergeCell ref="N4:O5"/>
    <mergeCell ref="P4:P5"/>
    <mergeCell ref="G4:G5"/>
    <mergeCell ref="W142:Y142"/>
    <mergeCell ref="A1:D1"/>
    <mergeCell ref="B4:B5"/>
    <mergeCell ref="C4:C5"/>
    <mergeCell ref="D4:D5"/>
    <mergeCell ref="E4:E5"/>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Alphabetical</vt:lpstr>
      <vt:lpstr>Residential Diversion Rate</vt:lpstr>
      <vt:lpstr>Municipal Grouping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2018-12-03T20:53:24Z</dcterms:created>
  <dcterms:modified xsi:type="dcterms:W3CDTF">2021-12-13T18:39:18Z</dcterms:modified>
</cp:coreProperties>
</file>