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backupFile="1" defaultThemeVersion="124226"/>
  <mc:AlternateContent xmlns:mc="http://schemas.openxmlformats.org/markup-compatibility/2006">
    <mc:Choice Requires="x15">
      <x15ac:absPath xmlns:x15ac="http://schemas.microsoft.com/office/spreadsheetml/2010/11/ac" url="O:\Datacall\2020 Datacall Year\2.5 Postings\4. Draft Report\updates to old previous yrs tables\locked excels\"/>
    </mc:Choice>
  </mc:AlternateContent>
  <xr:revisionPtr revIDLastSave="0" documentId="13_ncr:1_{E1BE6A00-9400-4A1B-8D86-3989F7DFAC89}" xr6:coauthVersionLast="47" xr6:coauthVersionMax="47" xr10:uidLastSave="{00000000-0000-0000-0000-000000000000}"/>
  <bookViews>
    <workbookView xWindow="28680" yWindow="-120" windowWidth="29040" windowHeight="15840" xr2:uid="{00000000-000D-0000-FFFF-FFFF00000000}"/>
  </bookViews>
  <sheets>
    <sheet name="2016 BB Financial Summary" sheetId="1" r:id="rId1"/>
  </sheets>
  <externalReferences>
    <externalReference r:id="rId2"/>
  </externalReferences>
  <definedNames>
    <definedName name="_xlnm._FilterDatabase" localSheetId="0" hidden="1">'2016 BB Financial Summary'!$B$4:$P$253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48" i="1" l="1"/>
  <c r="H248" i="1"/>
  <c r="I248" i="1"/>
  <c r="J248" i="1"/>
  <c r="K248" i="1"/>
  <c r="L248" i="1"/>
  <c r="N5" i="1"/>
  <c r="N6" i="1"/>
  <c r="N7" i="1"/>
  <c r="P7" i="1" s="1"/>
  <c r="N8" i="1"/>
  <c r="N9" i="1"/>
  <c r="P9" i="1" s="1"/>
  <c r="N10" i="1"/>
  <c r="N11" i="1"/>
  <c r="M11" i="1" s="1"/>
  <c r="N12" i="1"/>
  <c r="N13" i="1"/>
  <c r="N14" i="1"/>
  <c r="N15" i="1"/>
  <c r="P15" i="1" s="1"/>
  <c r="N16" i="1"/>
  <c r="N17" i="1"/>
  <c r="P17" i="1" s="1"/>
  <c r="N18" i="1"/>
  <c r="N19" i="1"/>
  <c r="M19" i="1" s="1"/>
  <c r="N20" i="1"/>
  <c r="N21" i="1"/>
  <c r="N22" i="1"/>
  <c r="N23" i="1"/>
  <c r="P23" i="1" s="1"/>
  <c r="N24" i="1"/>
  <c r="N25" i="1"/>
  <c r="P25" i="1" s="1"/>
  <c r="N26" i="1"/>
  <c r="N27" i="1"/>
  <c r="M27" i="1" s="1"/>
  <c r="N28" i="1"/>
  <c r="N29" i="1"/>
  <c r="N30" i="1"/>
  <c r="N31" i="1"/>
  <c r="P31" i="1" s="1"/>
  <c r="N32" i="1"/>
  <c r="N33" i="1"/>
  <c r="P33" i="1" s="1"/>
  <c r="N34" i="1"/>
  <c r="N35" i="1"/>
  <c r="M35" i="1" s="1"/>
  <c r="N36" i="1"/>
  <c r="N37" i="1"/>
  <c r="N38" i="1"/>
  <c r="N39" i="1"/>
  <c r="P39" i="1" s="1"/>
  <c r="N40" i="1"/>
  <c r="N41" i="1"/>
  <c r="P41" i="1" s="1"/>
  <c r="N42" i="1"/>
  <c r="N43" i="1"/>
  <c r="M43" i="1" s="1"/>
  <c r="N44" i="1"/>
  <c r="N45" i="1"/>
  <c r="N46" i="1"/>
  <c r="N47" i="1"/>
  <c r="P47" i="1" s="1"/>
  <c r="N48" i="1"/>
  <c r="N49" i="1"/>
  <c r="P49" i="1" s="1"/>
  <c r="N50" i="1"/>
  <c r="N51" i="1"/>
  <c r="M51" i="1" s="1"/>
  <c r="N52" i="1"/>
  <c r="N53" i="1"/>
  <c r="N54" i="1"/>
  <c r="N55" i="1"/>
  <c r="P55" i="1" s="1"/>
  <c r="N56" i="1"/>
  <c r="N57" i="1"/>
  <c r="P57" i="1" s="1"/>
  <c r="N58" i="1"/>
  <c r="N59" i="1"/>
  <c r="M59" i="1" s="1"/>
  <c r="N60" i="1"/>
  <c r="N61" i="1"/>
  <c r="N62" i="1"/>
  <c r="N63" i="1"/>
  <c r="P63" i="1" s="1"/>
  <c r="N64" i="1"/>
  <c r="N65" i="1"/>
  <c r="P65" i="1" s="1"/>
  <c r="N66" i="1"/>
  <c r="N67" i="1"/>
  <c r="M67" i="1" s="1"/>
  <c r="N68" i="1"/>
  <c r="N69" i="1"/>
  <c r="N70" i="1"/>
  <c r="N71" i="1"/>
  <c r="P71" i="1" s="1"/>
  <c r="N72" i="1"/>
  <c r="N73" i="1"/>
  <c r="P73" i="1" s="1"/>
  <c r="N74" i="1"/>
  <c r="N75" i="1"/>
  <c r="M75" i="1" s="1"/>
  <c r="N76" i="1"/>
  <c r="N77" i="1"/>
  <c r="N78" i="1"/>
  <c r="N79" i="1"/>
  <c r="P79" i="1" s="1"/>
  <c r="N80" i="1"/>
  <c r="N81" i="1"/>
  <c r="P81" i="1" s="1"/>
  <c r="N82" i="1"/>
  <c r="N83" i="1"/>
  <c r="M83" i="1" s="1"/>
  <c r="N84" i="1"/>
  <c r="N85" i="1"/>
  <c r="N86" i="1"/>
  <c r="N87" i="1"/>
  <c r="P87" i="1" s="1"/>
  <c r="N88" i="1"/>
  <c r="N89" i="1"/>
  <c r="P89" i="1" s="1"/>
  <c r="N90" i="1"/>
  <c r="N91" i="1"/>
  <c r="M91" i="1" s="1"/>
  <c r="N92" i="1"/>
  <c r="N93" i="1"/>
  <c r="N94" i="1"/>
  <c r="N95" i="1"/>
  <c r="P95" i="1" s="1"/>
  <c r="N96" i="1"/>
  <c r="N97" i="1"/>
  <c r="P97" i="1" s="1"/>
  <c r="N98" i="1"/>
  <c r="N99" i="1"/>
  <c r="M99" i="1" s="1"/>
  <c r="N100" i="1"/>
  <c r="N101" i="1"/>
  <c r="N102" i="1"/>
  <c r="N103" i="1"/>
  <c r="P103" i="1" s="1"/>
  <c r="N104" i="1"/>
  <c r="N105" i="1"/>
  <c r="P105" i="1" s="1"/>
  <c r="N106" i="1"/>
  <c r="N107" i="1"/>
  <c r="M107" i="1" s="1"/>
  <c r="N108" i="1"/>
  <c r="N109" i="1"/>
  <c r="N110" i="1"/>
  <c r="N111" i="1"/>
  <c r="P111" i="1" s="1"/>
  <c r="N112" i="1"/>
  <c r="N113" i="1"/>
  <c r="P113" i="1" s="1"/>
  <c r="N114" i="1"/>
  <c r="N115" i="1"/>
  <c r="M115" i="1" s="1"/>
  <c r="N116" i="1"/>
  <c r="N117" i="1"/>
  <c r="N118" i="1"/>
  <c r="N119" i="1"/>
  <c r="P119" i="1" s="1"/>
  <c r="N120" i="1"/>
  <c r="N121" i="1"/>
  <c r="P121" i="1" s="1"/>
  <c r="N122" i="1"/>
  <c r="N123" i="1"/>
  <c r="M123" i="1" s="1"/>
  <c r="N124" i="1"/>
  <c r="N125" i="1"/>
  <c r="N126" i="1"/>
  <c r="N127" i="1"/>
  <c r="P127" i="1" s="1"/>
  <c r="N128" i="1"/>
  <c r="N129" i="1"/>
  <c r="P129" i="1" s="1"/>
  <c r="N130" i="1"/>
  <c r="N131" i="1"/>
  <c r="M131" i="1" s="1"/>
  <c r="N132" i="1"/>
  <c r="N133" i="1"/>
  <c r="N134" i="1"/>
  <c r="N135" i="1"/>
  <c r="P135" i="1" s="1"/>
  <c r="N136" i="1"/>
  <c r="N137" i="1"/>
  <c r="P137" i="1" s="1"/>
  <c r="N138" i="1"/>
  <c r="N139" i="1"/>
  <c r="M139" i="1" s="1"/>
  <c r="N140" i="1"/>
  <c r="N141" i="1"/>
  <c r="N142" i="1"/>
  <c r="N143" i="1"/>
  <c r="P143" i="1" s="1"/>
  <c r="N144" i="1"/>
  <c r="N145" i="1"/>
  <c r="P145" i="1" s="1"/>
  <c r="N146" i="1"/>
  <c r="N147" i="1"/>
  <c r="M147" i="1" s="1"/>
  <c r="N148" i="1"/>
  <c r="N149" i="1"/>
  <c r="N150" i="1"/>
  <c r="N151" i="1"/>
  <c r="P151" i="1" s="1"/>
  <c r="N152" i="1"/>
  <c r="N153" i="1"/>
  <c r="P153" i="1" s="1"/>
  <c r="N154" i="1"/>
  <c r="N155" i="1"/>
  <c r="M155" i="1" s="1"/>
  <c r="N156" i="1"/>
  <c r="N157" i="1"/>
  <c r="N158" i="1"/>
  <c r="N159" i="1"/>
  <c r="P159" i="1" s="1"/>
  <c r="N160" i="1"/>
  <c r="N161" i="1"/>
  <c r="P161" i="1" s="1"/>
  <c r="N162" i="1"/>
  <c r="N163" i="1"/>
  <c r="M163" i="1" s="1"/>
  <c r="N164" i="1"/>
  <c r="N165" i="1"/>
  <c r="N166" i="1"/>
  <c r="N167" i="1"/>
  <c r="P167" i="1" s="1"/>
  <c r="N168" i="1"/>
  <c r="N169" i="1"/>
  <c r="P169" i="1" s="1"/>
  <c r="N170" i="1"/>
  <c r="N171" i="1"/>
  <c r="M171" i="1" s="1"/>
  <c r="N172" i="1"/>
  <c r="N173" i="1"/>
  <c r="N174" i="1"/>
  <c r="N175" i="1"/>
  <c r="P175" i="1" s="1"/>
  <c r="N176" i="1"/>
  <c r="N177" i="1"/>
  <c r="P177" i="1" s="1"/>
  <c r="N178" i="1"/>
  <c r="N179" i="1"/>
  <c r="M179" i="1" s="1"/>
  <c r="N180" i="1"/>
  <c r="N181" i="1"/>
  <c r="N182" i="1"/>
  <c r="N183" i="1"/>
  <c r="P183" i="1" s="1"/>
  <c r="N184" i="1"/>
  <c r="N185" i="1"/>
  <c r="P185" i="1" s="1"/>
  <c r="N186" i="1"/>
  <c r="N187" i="1"/>
  <c r="M187" i="1" s="1"/>
  <c r="N188" i="1"/>
  <c r="N189" i="1"/>
  <c r="N190" i="1"/>
  <c r="N191" i="1"/>
  <c r="P191" i="1" s="1"/>
  <c r="N192" i="1"/>
  <c r="N193" i="1"/>
  <c r="P193" i="1" s="1"/>
  <c r="N194" i="1"/>
  <c r="N195" i="1"/>
  <c r="M195" i="1" s="1"/>
  <c r="N196" i="1"/>
  <c r="N197" i="1"/>
  <c r="N198" i="1"/>
  <c r="P198" i="1" s="1"/>
  <c r="N199" i="1"/>
  <c r="P199" i="1" s="1"/>
  <c r="N200" i="1"/>
  <c r="N201" i="1"/>
  <c r="N202" i="1"/>
  <c r="N203" i="1"/>
  <c r="M203" i="1" s="1"/>
  <c r="N204" i="1"/>
  <c r="N205" i="1"/>
  <c r="N206" i="1"/>
  <c r="P206" i="1" s="1"/>
  <c r="N207" i="1"/>
  <c r="P207" i="1" s="1"/>
  <c r="N208" i="1"/>
  <c r="N209" i="1"/>
  <c r="N210" i="1"/>
  <c r="N211" i="1"/>
  <c r="M211" i="1" s="1"/>
  <c r="N212" i="1"/>
  <c r="N213" i="1"/>
  <c r="N214" i="1"/>
  <c r="P214" i="1" s="1"/>
  <c r="N215" i="1"/>
  <c r="P215" i="1" s="1"/>
  <c r="N216" i="1"/>
  <c r="N217" i="1"/>
  <c r="N218" i="1"/>
  <c r="N219" i="1"/>
  <c r="M219" i="1" s="1"/>
  <c r="N220" i="1"/>
  <c r="N221" i="1"/>
  <c r="N222" i="1"/>
  <c r="P222" i="1" s="1"/>
  <c r="N223" i="1"/>
  <c r="P223" i="1" s="1"/>
  <c r="N224" i="1"/>
  <c r="N225" i="1"/>
  <c r="N226" i="1"/>
  <c r="N227" i="1"/>
  <c r="M227" i="1" s="1"/>
  <c r="N228" i="1"/>
  <c r="N229" i="1"/>
  <c r="N230" i="1"/>
  <c r="P230" i="1" s="1"/>
  <c r="N231" i="1"/>
  <c r="P231" i="1" s="1"/>
  <c r="N232" i="1"/>
  <c r="N233" i="1"/>
  <c r="N234" i="1"/>
  <c r="N235" i="1"/>
  <c r="M235" i="1" s="1"/>
  <c r="N236" i="1"/>
  <c r="N237" i="1"/>
  <c r="N238" i="1"/>
  <c r="P238" i="1" s="1"/>
  <c r="N239" i="1"/>
  <c r="P239" i="1" s="1"/>
  <c r="N240" i="1"/>
  <c r="N241" i="1"/>
  <c r="N242" i="1"/>
  <c r="N243" i="1"/>
  <c r="M243" i="1" s="1"/>
  <c r="N244" i="1"/>
  <c r="N245" i="1"/>
  <c r="O248" i="1"/>
  <c r="P200" i="1"/>
  <c r="P201" i="1"/>
  <c r="P202" i="1"/>
  <c r="P204" i="1"/>
  <c r="P205" i="1"/>
  <c r="P208" i="1"/>
  <c r="P209" i="1"/>
  <c r="P210" i="1"/>
  <c r="P212" i="1"/>
  <c r="P213" i="1"/>
  <c r="P216" i="1"/>
  <c r="P217" i="1"/>
  <c r="P218" i="1"/>
  <c r="P220" i="1"/>
  <c r="P221" i="1"/>
  <c r="P224" i="1"/>
  <c r="P225" i="1"/>
  <c r="P226" i="1"/>
  <c r="P228" i="1"/>
  <c r="P229" i="1"/>
  <c r="P232" i="1"/>
  <c r="P233" i="1"/>
  <c r="P234" i="1"/>
  <c r="P236" i="1"/>
  <c r="P237" i="1"/>
  <c r="P240" i="1"/>
  <c r="P241" i="1"/>
  <c r="P242" i="1"/>
  <c r="P244" i="1"/>
  <c r="P245" i="1"/>
  <c r="P5" i="1"/>
  <c r="P6" i="1"/>
  <c r="P8" i="1"/>
  <c r="P10" i="1"/>
  <c r="P11" i="1"/>
  <c r="P12" i="1"/>
  <c r="P13" i="1"/>
  <c r="P14" i="1"/>
  <c r="P16" i="1"/>
  <c r="P18" i="1"/>
  <c r="P19" i="1"/>
  <c r="P20" i="1"/>
  <c r="P21" i="1"/>
  <c r="P22" i="1"/>
  <c r="P24" i="1"/>
  <c r="P26" i="1"/>
  <c r="P27" i="1"/>
  <c r="P28" i="1"/>
  <c r="P29" i="1"/>
  <c r="P30" i="1"/>
  <c r="P32" i="1"/>
  <c r="P34" i="1"/>
  <c r="P35" i="1"/>
  <c r="P36" i="1"/>
  <c r="P37" i="1"/>
  <c r="P38" i="1"/>
  <c r="P40" i="1"/>
  <c r="P42" i="1"/>
  <c r="P43" i="1"/>
  <c r="P44" i="1"/>
  <c r="P45" i="1"/>
  <c r="P46" i="1"/>
  <c r="P48" i="1"/>
  <c r="P50" i="1"/>
  <c r="P51" i="1"/>
  <c r="P52" i="1"/>
  <c r="P53" i="1"/>
  <c r="P54" i="1"/>
  <c r="P56" i="1"/>
  <c r="P58" i="1"/>
  <c r="P59" i="1"/>
  <c r="P60" i="1"/>
  <c r="P61" i="1"/>
  <c r="P62" i="1"/>
  <c r="P64" i="1"/>
  <c r="P66" i="1"/>
  <c r="P67" i="1"/>
  <c r="P68" i="1"/>
  <c r="P69" i="1"/>
  <c r="P70" i="1"/>
  <c r="P72" i="1"/>
  <c r="P74" i="1"/>
  <c r="P75" i="1"/>
  <c r="P76" i="1"/>
  <c r="P77" i="1"/>
  <c r="P78" i="1"/>
  <c r="P80" i="1"/>
  <c r="P82" i="1"/>
  <c r="P83" i="1"/>
  <c r="P84" i="1"/>
  <c r="P85" i="1"/>
  <c r="P86" i="1"/>
  <c r="P88" i="1"/>
  <c r="P90" i="1"/>
  <c r="P91" i="1"/>
  <c r="P92" i="1"/>
  <c r="P93" i="1"/>
  <c r="P94" i="1"/>
  <c r="P96" i="1"/>
  <c r="P98" i="1"/>
  <c r="P99" i="1"/>
  <c r="P100" i="1"/>
  <c r="P101" i="1"/>
  <c r="P102" i="1"/>
  <c r="P104" i="1"/>
  <c r="P106" i="1"/>
  <c r="P107" i="1"/>
  <c r="P108" i="1"/>
  <c r="P109" i="1"/>
  <c r="P110" i="1"/>
  <c r="P112" i="1"/>
  <c r="P114" i="1"/>
  <c r="P115" i="1"/>
  <c r="P116" i="1"/>
  <c r="P117" i="1"/>
  <c r="P118" i="1"/>
  <c r="P120" i="1"/>
  <c r="P122" i="1"/>
  <c r="P123" i="1"/>
  <c r="P124" i="1"/>
  <c r="P125" i="1"/>
  <c r="P126" i="1"/>
  <c r="P128" i="1"/>
  <c r="P130" i="1"/>
  <c r="P131" i="1"/>
  <c r="P132" i="1"/>
  <c r="P133" i="1"/>
  <c r="P134" i="1"/>
  <c r="P136" i="1"/>
  <c r="P138" i="1"/>
  <c r="P139" i="1"/>
  <c r="P140" i="1"/>
  <c r="P141" i="1"/>
  <c r="P142" i="1"/>
  <c r="P144" i="1"/>
  <c r="P146" i="1"/>
  <c r="P147" i="1"/>
  <c r="P148" i="1"/>
  <c r="P149" i="1"/>
  <c r="P150" i="1"/>
  <c r="P152" i="1"/>
  <c r="P154" i="1"/>
  <c r="P155" i="1"/>
  <c r="P156" i="1"/>
  <c r="P157" i="1"/>
  <c r="P158" i="1"/>
  <c r="P160" i="1"/>
  <c r="P162" i="1"/>
  <c r="P163" i="1"/>
  <c r="P164" i="1"/>
  <c r="P165" i="1"/>
  <c r="P166" i="1"/>
  <c r="P168" i="1"/>
  <c r="P170" i="1"/>
  <c r="P171" i="1"/>
  <c r="P172" i="1"/>
  <c r="P173" i="1"/>
  <c r="P174" i="1"/>
  <c r="P176" i="1"/>
  <c r="P178" i="1"/>
  <c r="P179" i="1"/>
  <c r="P180" i="1"/>
  <c r="P181" i="1"/>
  <c r="P182" i="1"/>
  <c r="P184" i="1"/>
  <c r="P186" i="1"/>
  <c r="P187" i="1"/>
  <c r="P188" i="1"/>
  <c r="P189" i="1"/>
  <c r="P190" i="1"/>
  <c r="P192" i="1"/>
  <c r="P194" i="1"/>
  <c r="P195" i="1"/>
  <c r="P196" i="1"/>
  <c r="P197" i="1"/>
  <c r="E248" i="1"/>
  <c r="M6" i="1"/>
  <c r="M8" i="1"/>
  <c r="M9" i="1"/>
  <c r="M10" i="1"/>
  <c r="M12" i="1"/>
  <c r="M13" i="1"/>
  <c r="M14" i="1"/>
  <c r="M16" i="1"/>
  <c r="M17" i="1"/>
  <c r="M18" i="1"/>
  <c r="M20" i="1"/>
  <c r="M21" i="1"/>
  <c r="M22" i="1"/>
  <c r="M24" i="1"/>
  <c r="M25" i="1"/>
  <c r="M26" i="1"/>
  <c r="M28" i="1"/>
  <c r="M29" i="1"/>
  <c r="M30" i="1"/>
  <c r="M32" i="1"/>
  <c r="M33" i="1"/>
  <c r="M34" i="1"/>
  <c r="M36" i="1"/>
  <c r="M37" i="1"/>
  <c r="M38" i="1"/>
  <c r="M40" i="1"/>
  <c r="M41" i="1"/>
  <c r="M42" i="1"/>
  <c r="M44" i="1"/>
  <c r="M45" i="1"/>
  <c r="M46" i="1"/>
  <c r="M48" i="1"/>
  <c r="M49" i="1"/>
  <c r="M50" i="1"/>
  <c r="M52" i="1"/>
  <c r="M53" i="1"/>
  <c r="M54" i="1"/>
  <c r="M56" i="1"/>
  <c r="M57" i="1"/>
  <c r="M58" i="1"/>
  <c r="M60" i="1"/>
  <c r="M61" i="1"/>
  <c r="M62" i="1"/>
  <c r="M64" i="1"/>
  <c r="M65" i="1"/>
  <c r="M66" i="1"/>
  <c r="M68" i="1"/>
  <c r="M69" i="1"/>
  <c r="M70" i="1"/>
  <c r="M72" i="1"/>
  <c r="M73" i="1"/>
  <c r="M74" i="1"/>
  <c r="M76" i="1"/>
  <c r="M77" i="1"/>
  <c r="M78" i="1"/>
  <c r="M80" i="1"/>
  <c r="M81" i="1"/>
  <c r="M82" i="1"/>
  <c r="M84" i="1"/>
  <c r="M85" i="1"/>
  <c r="M86" i="1"/>
  <c r="M88" i="1"/>
  <c r="M89" i="1"/>
  <c r="M90" i="1"/>
  <c r="M92" i="1"/>
  <c r="M93" i="1"/>
  <c r="M94" i="1"/>
  <c r="M96" i="1"/>
  <c r="M97" i="1"/>
  <c r="M98" i="1"/>
  <c r="M100" i="1"/>
  <c r="M101" i="1"/>
  <c r="M102" i="1"/>
  <c r="M104" i="1"/>
  <c r="M105" i="1"/>
  <c r="M106" i="1"/>
  <c r="M108" i="1"/>
  <c r="M109" i="1"/>
  <c r="M110" i="1"/>
  <c r="M112" i="1"/>
  <c r="M113" i="1"/>
  <c r="M114" i="1"/>
  <c r="M116" i="1"/>
  <c r="M117" i="1"/>
  <c r="M118" i="1"/>
  <c r="M120" i="1"/>
  <c r="M121" i="1"/>
  <c r="M122" i="1"/>
  <c r="M124" i="1"/>
  <c r="M125" i="1"/>
  <c r="M126" i="1"/>
  <c r="M128" i="1"/>
  <c r="M129" i="1"/>
  <c r="M130" i="1"/>
  <c r="M132" i="1"/>
  <c r="M133" i="1"/>
  <c r="M134" i="1"/>
  <c r="M136" i="1"/>
  <c r="M137" i="1"/>
  <c r="M138" i="1"/>
  <c r="M140" i="1"/>
  <c r="M141" i="1"/>
  <c r="M142" i="1"/>
  <c r="M144" i="1"/>
  <c r="M145" i="1"/>
  <c r="M146" i="1"/>
  <c r="M148" i="1"/>
  <c r="M149" i="1"/>
  <c r="M150" i="1"/>
  <c r="M152" i="1"/>
  <c r="M153" i="1"/>
  <c r="M154" i="1"/>
  <c r="M156" i="1"/>
  <c r="M157" i="1"/>
  <c r="M158" i="1"/>
  <c r="M160" i="1"/>
  <c r="M161" i="1"/>
  <c r="M162" i="1"/>
  <c r="M164" i="1"/>
  <c r="M165" i="1"/>
  <c r="M166" i="1"/>
  <c r="M168" i="1"/>
  <c r="M169" i="1"/>
  <c r="M170" i="1"/>
  <c r="M172" i="1"/>
  <c r="M173" i="1"/>
  <c r="M174" i="1"/>
  <c r="M176" i="1"/>
  <c r="M177" i="1"/>
  <c r="M178" i="1"/>
  <c r="M180" i="1"/>
  <c r="M181" i="1"/>
  <c r="M182" i="1"/>
  <c r="M184" i="1"/>
  <c r="M185" i="1"/>
  <c r="M186" i="1"/>
  <c r="M188" i="1"/>
  <c r="M189" i="1"/>
  <c r="M190" i="1"/>
  <c r="M192" i="1"/>
  <c r="M193" i="1"/>
  <c r="M194" i="1"/>
  <c r="M196" i="1"/>
  <c r="M197" i="1"/>
  <c r="M198" i="1"/>
  <c r="M200" i="1"/>
  <c r="M201" i="1"/>
  <c r="M202" i="1"/>
  <c r="M204" i="1"/>
  <c r="M205" i="1"/>
  <c r="M206" i="1"/>
  <c r="M208" i="1"/>
  <c r="M209" i="1"/>
  <c r="M210" i="1"/>
  <c r="M212" i="1"/>
  <c r="M213" i="1"/>
  <c r="M214" i="1"/>
  <c r="M216" i="1"/>
  <c r="M217" i="1"/>
  <c r="M218" i="1"/>
  <c r="M220" i="1"/>
  <c r="M221" i="1"/>
  <c r="M222" i="1"/>
  <c r="M224" i="1"/>
  <c r="M225" i="1"/>
  <c r="M226" i="1"/>
  <c r="M228" i="1"/>
  <c r="M229" i="1"/>
  <c r="M230" i="1"/>
  <c r="M232" i="1"/>
  <c r="M233" i="1"/>
  <c r="M234" i="1"/>
  <c r="M236" i="1"/>
  <c r="M237" i="1"/>
  <c r="M238" i="1"/>
  <c r="M240" i="1"/>
  <c r="M241" i="1"/>
  <c r="M242" i="1"/>
  <c r="M244" i="1"/>
  <c r="M245" i="1"/>
  <c r="M5" i="1"/>
  <c r="D245" i="1"/>
  <c r="N248" i="1" l="1"/>
  <c r="P243" i="1"/>
  <c r="P235" i="1"/>
  <c r="P227" i="1"/>
  <c r="P219" i="1"/>
  <c r="P211" i="1"/>
  <c r="P203" i="1"/>
  <c r="P248" i="1" s="1"/>
  <c r="M239" i="1"/>
  <c r="M231" i="1"/>
  <c r="M223" i="1"/>
  <c r="M215" i="1"/>
  <c r="M207" i="1"/>
  <c r="M199" i="1"/>
  <c r="M191" i="1"/>
  <c r="M183" i="1"/>
  <c r="M175" i="1"/>
  <c r="M167" i="1"/>
  <c r="M159" i="1"/>
  <c r="M151" i="1"/>
  <c r="M143" i="1"/>
  <c r="M135" i="1"/>
  <c r="M127" i="1"/>
  <c r="M119" i="1"/>
  <c r="M111" i="1"/>
  <c r="M103" i="1"/>
  <c r="M95" i="1"/>
  <c r="M87" i="1"/>
  <c r="M79" i="1"/>
  <c r="M71" i="1"/>
  <c r="M63" i="1"/>
  <c r="M55" i="1"/>
  <c r="M47" i="1"/>
  <c r="M39" i="1"/>
  <c r="M31" i="1"/>
  <c r="M23" i="1"/>
  <c r="M15" i="1"/>
  <c r="M7" i="1"/>
</calcChain>
</file>

<file path=xl/sharedStrings.xml><?xml version="1.0" encoding="utf-8"?>
<sst xmlns="http://schemas.openxmlformats.org/spreadsheetml/2006/main" count="503" uniqueCount="264">
  <si>
    <t>ADDINGTON HIGHLANDS, TOWNSHIP OF</t>
  </si>
  <si>
    <t>ADMASTON/BROMLEY, TOWNSHIP OF</t>
  </si>
  <si>
    <t>Alderville First Nation</t>
  </si>
  <si>
    <t>Single</t>
  </si>
  <si>
    <t>ALFRED &amp; PLANTAGENET, TOWNSHIP OF</t>
  </si>
  <si>
    <t>ALGONQUIN HIGHLANDS, TOWNSHIP OF</t>
  </si>
  <si>
    <t>Multi</t>
  </si>
  <si>
    <t>ALGONQUINS OF PIKWAKANAGAN</t>
  </si>
  <si>
    <t>ARMOUR, TOWNSHIP OF</t>
  </si>
  <si>
    <t>ARMSTRONG, TOWNSHIP OF</t>
  </si>
  <si>
    <t>ARNPRIOR, TOWN OF</t>
  </si>
  <si>
    <t>ASHFIELD-COLBORNE-WAWANOSH, TOWNSHIP OF</t>
  </si>
  <si>
    <t>ASSIGINACK,  TOWNSHIP OF</t>
  </si>
  <si>
    <t>ATHENS, TOWNSHIP OF</t>
  </si>
  <si>
    <t>ATIKOKAN, TOWNSHIP OF</t>
  </si>
  <si>
    <t>AUGUSTA, TOWNSHIP OF</t>
  </si>
  <si>
    <t>AYLMER, TOWN OF</t>
  </si>
  <si>
    <t>BALDWIN, TOWNSHIP OF</t>
  </si>
  <si>
    <t>BANCROFT, TOWN OF</t>
  </si>
  <si>
    <t>BARRIE, CITY OF</t>
  </si>
  <si>
    <t>BATCHEWANA FIRST NATIONS OJIBWAYS</t>
  </si>
  <si>
    <t>BAYHAM, MUNICIPALITY OF</t>
  </si>
  <si>
    <t>BECKWITH, TOWNSHIP OF</t>
  </si>
  <si>
    <t>BILLINGS,  TOWNSHIP OF</t>
  </si>
  <si>
    <t>BLIND RIVER, TOWN OF</t>
  </si>
  <si>
    <t>BLUEWATER RECYCLING ASSOCIATION</t>
  </si>
  <si>
    <t>Bonfield, Township of</t>
  </si>
  <si>
    <t>BONNECHERE VALLEY, TOWNSHIP OF</t>
  </si>
  <si>
    <t>BRANT, COUNTY OF</t>
  </si>
  <si>
    <t>BRANTFORD, CITY OF</t>
  </si>
  <si>
    <t>BROCKVILLE, CITY OF</t>
  </si>
  <si>
    <t>BRUCE AREA SOLID WASTE RECYCLING</t>
  </si>
  <si>
    <t>BRUDENELL, LYNDOCH AND RAGLAN, TOWNSHIP OF</t>
  </si>
  <si>
    <t>CALLANDER, MUNICIPALITY OF</t>
  </si>
  <si>
    <t>CALVIN, TOWNSHIP OF</t>
  </si>
  <si>
    <t>CARLETON PLACE, TOWN OF</t>
  </si>
  <si>
    <t>CARLING, TOWNSHIP OF</t>
  </si>
  <si>
    <t>CARLOW MAYO, TOWNSHIP OF</t>
  </si>
  <si>
    <t>CASEY, TOWNSHIP OF</t>
  </si>
  <si>
    <t>CASSELMAN,  VILLAGE OF</t>
  </si>
  <si>
    <t>CENTRAL ELGIN, MUNICIPALITY OF</t>
  </si>
  <si>
    <t>CENTRAL FRONTENAC, TOWNSHIP OF</t>
  </si>
  <si>
    <t>CENTRAL MANITOULIN, TOWNSHIP OF</t>
  </si>
  <si>
    <t>CHATHAM-KENT, MUNICIPALITY OF</t>
  </si>
  <si>
    <t>CHATSWORTH, TOWNSHIP OF</t>
  </si>
  <si>
    <t>CHIPPEWAS OF KETTLE AND STONY POINT FIRST NATIONS</t>
  </si>
  <si>
    <t>CHIPPEWAS OF NAWASH FIRST NATION</t>
  </si>
  <si>
    <t>CHISHOLM, TOWNSHIP OF</t>
  </si>
  <si>
    <t>CLARENCE-ROCKLAND, CITY OF</t>
  </si>
  <si>
    <t>Cobalt, Town of</t>
  </si>
  <si>
    <t>COCHRANE, TOWNSHIP OF</t>
  </si>
  <si>
    <t>Coleman, Town of</t>
  </si>
  <si>
    <t>CONMEE,  TOWNSHIP OF</t>
  </si>
  <si>
    <t>CORNWALL, CITY OF</t>
  </si>
  <si>
    <t>CURVE LAKE FIRST NATIONS</t>
  </si>
  <si>
    <t>DEEP RIVER, TOWN OF</t>
  </si>
  <si>
    <t>DESERONTO, TOWN OF</t>
  </si>
  <si>
    <t>DRUMMOND-NORTH ELMSLEY, TOWNSHIP OF</t>
  </si>
  <si>
    <t>DRYDEN, CITY OF</t>
  </si>
  <si>
    <t>DUFFERIN,  COUNTY OF</t>
  </si>
  <si>
    <t>DURHAM, REGIONAL MUNICIPALITY OF</t>
  </si>
  <si>
    <t>DUTTON-DUNWICH, MUNICIPALITY OF</t>
  </si>
  <si>
    <t>DYSART ET AL, TOWNSHIP OF</t>
  </si>
  <si>
    <t>EAST FERRIS, TOWNSHIP OF</t>
  </si>
  <si>
    <t>EDWARDSBURGH CARDINAL, TOWNSHIP OF</t>
  </si>
  <si>
    <t>ELIZABETHTOWN-KITLEY, TOWNSHIP OF</t>
  </si>
  <si>
    <t>ELLIOT LAKE, CITY OF</t>
  </si>
  <si>
    <t>EMO, TOWNSHIP OF</t>
  </si>
  <si>
    <t>ENNISKILLEN, TOWNSHIP OF</t>
  </si>
  <si>
    <t>ESPANOLA, TOWN OF</t>
  </si>
  <si>
    <t>ESSEX-WINDSOR SOLID WASTE AUTHORITY</t>
  </si>
  <si>
    <t>FARADAY, TOWNSHIP OF</t>
  </si>
  <si>
    <t>FORT FRANCES, TOWN OF</t>
  </si>
  <si>
    <t>FRENCH RIVER,  MUNICIPALITY OF</t>
  </si>
  <si>
    <t>FRONT OF YONGE, TOWNSHIP OF</t>
  </si>
  <si>
    <t>FRONTENAC ISLANDS, TOWNSHIP OF</t>
  </si>
  <si>
    <t>GANANOQUE, TOWN OF</t>
  </si>
  <si>
    <t>GEORGIAN BLUFFS, TOWNSHIP OF</t>
  </si>
  <si>
    <t>GILLIES, TOWNSHIP OF</t>
  </si>
  <si>
    <t>GREATER MADAWASKA, TOWNSHIP OF</t>
  </si>
  <si>
    <t>GREATER NAPANEE, TOWNSHIP OF</t>
  </si>
  <si>
    <t>GREATER SUDBURY, CITY OF</t>
  </si>
  <si>
    <t>GREY HIGHLANDS, MUNICIPALITY OF</t>
  </si>
  <si>
    <t>GUELPH, CITY OF</t>
  </si>
  <si>
    <t>HALDIMAND, COUNTY OF</t>
  </si>
  <si>
    <t>HALTON, REGIONAL MUNICIPALITY OF</t>
  </si>
  <si>
    <t>HAMILTON, CITY OF</t>
  </si>
  <si>
    <t>HANOVER, TOWN OF</t>
  </si>
  <si>
    <t>HARLEY,  TOWNSHIP OF</t>
  </si>
  <si>
    <t>HASTINGS HIGHLANDS, MUNICIPALITY OF</t>
  </si>
  <si>
    <t>HAWKESBURY JOINT RECYCLING</t>
  </si>
  <si>
    <t>HEAD, CLARA &amp; MARIA,  TOWNSHIP OF</t>
  </si>
  <si>
    <t>HIGHLANDS EAST, MUNICIPALITY OF</t>
  </si>
  <si>
    <t>HILLIARD,  TOWNSHIP OF</t>
  </si>
  <si>
    <t>HILTON BEACH,  VILLAGE OF</t>
  </si>
  <si>
    <t>HORTON, TOWNSHIP OF</t>
  </si>
  <si>
    <t>HOWICK, TOWNSHIP OF</t>
  </si>
  <si>
    <t>HUDSON, TOWNSHIP OF</t>
  </si>
  <si>
    <t>HURON SHORES,  MUNICIPALITY OF</t>
  </si>
  <si>
    <t>JAMES,  TOWNSHIP OF</t>
  </si>
  <si>
    <t>KAWARTHA LAKES, CITY OF</t>
  </si>
  <si>
    <t>KEARNEY, TOWN OF</t>
  </si>
  <si>
    <t>KENORA, CITY OF</t>
  </si>
  <si>
    <t>KERNS, TOWNSHIP OF</t>
  </si>
  <si>
    <t>KILLALOE, HAGARTY, AND RICHARDS, TOWNSHIP OF</t>
  </si>
  <si>
    <t>KILLARNEY,  MUNICIPALITY OF</t>
  </si>
  <si>
    <t>KINGSTON, CITY OF</t>
  </si>
  <si>
    <t>KIRKLAND LAKE, TOWN OF</t>
  </si>
  <si>
    <t>Laird, Township of</t>
  </si>
  <si>
    <t>LANARK HIGHLANDS, TOWNSHIP OF</t>
  </si>
  <si>
    <t>Larder Lake, Township of</t>
  </si>
  <si>
    <t>LATCHFORD,  TOWN OF</t>
  </si>
  <si>
    <t>LAURENTIAN HILLS, TOWN OF</t>
  </si>
  <si>
    <t>LEEDS AND THE THOUSAND ISLANDS, TOWNSHIP OF</t>
  </si>
  <si>
    <t>Limerick, Township of</t>
  </si>
  <si>
    <t>LONDON, CITY OF</t>
  </si>
  <si>
    <t>LOYALIST, TOWNSHIP OF</t>
  </si>
  <si>
    <t>MACDONALD, MEREDITH &amp; ABERDEEN,  TOWNSHIP OF</t>
  </si>
  <si>
    <t>MACHAR, TOWNSHIP OF</t>
  </si>
  <si>
    <t>MADAWASKA VALLEY, TOWNSHIP OF</t>
  </si>
  <si>
    <t>MAGNETAWAN, MUNICIPALITY OF</t>
  </si>
  <si>
    <t>MALAHIDE, TOWNSHIP OF</t>
  </si>
  <si>
    <t>MARATHON,  TOWN OF</t>
  </si>
  <si>
    <t>Matachewan, Township of</t>
  </si>
  <si>
    <t>MATTAWA, TOWN OF</t>
  </si>
  <si>
    <t>MCDOUGALL, TOWNSHIP OF</t>
  </si>
  <si>
    <t>McGarry, Township of</t>
  </si>
  <si>
    <t>MCKELLAR, TOWNSHIP OF</t>
  </si>
  <si>
    <t>MCMURRICH/MONTEITH, TOWNSHIP OF</t>
  </si>
  <si>
    <t>MCNAB-BRAESIDE, TOWNSHIP OF</t>
  </si>
  <si>
    <t>MEAFORD, MUNICIPALITY OF</t>
  </si>
  <si>
    <t>MERRICKVILLE-WOLFORD, VILLAGE OF</t>
  </si>
  <si>
    <t>Minaki Recycling Corporation</t>
  </si>
  <si>
    <t>MINDEN HILLS, TOWNSHIP OF</t>
  </si>
  <si>
    <t>MISSISSAUGAS OF THE NEW CREDIT FIRST NATION</t>
  </si>
  <si>
    <t>MISSISSIPPI MILLS, TOWN OF</t>
  </si>
  <si>
    <t>Mohawks of the Bay of Quinte</t>
  </si>
  <si>
    <t>MONTAGUE, TOWNSHIP OF</t>
  </si>
  <si>
    <t>MUSKOKA,  DISTRICT MUNICIPALITY OF</t>
  </si>
  <si>
    <t>NAIRN &amp; HYMAN, TOWNSHIP OF</t>
  </si>
  <si>
    <t>NEEBING, MUNICIPALITY OF</t>
  </si>
  <si>
    <t>Newbury, Village of</t>
  </si>
  <si>
    <t>NIAGARA, REGIONAL MUNICIPALITY OF</t>
  </si>
  <si>
    <t>NIPISSING,  TOWNSHIP OF</t>
  </si>
  <si>
    <t>NIPPISING FIRST NATION</t>
  </si>
  <si>
    <t>NORFOLK, COUNTY OF</t>
  </si>
  <si>
    <t>NORTH BAY, CITY OF</t>
  </si>
  <si>
    <t>NORTH DUNDAS, TOWNSHIP OF</t>
  </si>
  <si>
    <t>NORTH FRONTENAC, TOWNSHIP OF</t>
  </si>
  <si>
    <t>NORTH GLENGARRY, TOWNSHIP OF</t>
  </si>
  <si>
    <t>NORTH GRENVILLE, TOWNSHIP OF</t>
  </si>
  <si>
    <t>NORTH HURON, TOWNSHIP OF</t>
  </si>
  <si>
    <t>NORTH STORMONT, TOWNSHIP OF</t>
  </si>
  <si>
    <t>NORTHEASTERN MANITOULIN &amp; ISLANDS, TOWN OF</t>
  </si>
  <si>
    <t>NORTHERN BRUCE PENINSULA, MUNICIPALITY OF</t>
  </si>
  <si>
    <t>NORTHUMBERLAND, COUNTY OF</t>
  </si>
  <si>
    <t>OCONNOR,  TOWNSHIP OF</t>
  </si>
  <si>
    <t>OLIVER PAIPOONGE,  MUNICIPALITY OF</t>
  </si>
  <si>
    <t>ONEIDA NATION OF THE THAMES</t>
  </si>
  <si>
    <t>ORILLIA, CITY OF</t>
  </si>
  <si>
    <t>OTTAWA VALLEY WASTE RECOVERY CENTRE</t>
  </si>
  <si>
    <t>OTTAWA, CITY OF</t>
  </si>
  <si>
    <t>OWEN SOUND, CITY OF</t>
  </si>
  <si>
    <t>OXFORD,  RESTRUCTURED COUNTY OF</t>
  </si>
  <si>
    <t>PAPINEAU-CAMERON, TOWNSHIP OF</t>
  </si>
  <si>
    <t>PARRY SOUND, TOWN OF</t>
  </si>
  <si>
    <t>PEEL, REGIONAL MUNICIPALITY OF</t>
  </si>
  <si>
    <t>PERRY, TOWNSHIP OF</t>
  </si>
  <si>
    <t>PERTH, TOWN OF</t>
  </si>
  <si>
    <t>PETERBOROUGH, CITY OF</t>
  </si>
  <si>
    <t>PETERBOROUGH, COUNTY OF</t>
  </si>
  <si>
    <t>PETROLIA, TOWN OF</t>
  </si>
  <si>
    <t>PLYMPTON-WYOMING, TOWN OF</t>
  </si>
  <si>
    <t>POWASSAN, MUNICIPALITY OF</t>
  </si>
  <si>
    <t>PRESCOTT, TOWN OF</t>
  </si>
  <si>
    <t>PRINCE, TOWNSHIP OF</t>
  </si>
  <si>
    <t>QUINTE WASTE SOLUTIONS</t>
  </si>
  <si>
    <t>RAINY RIVER FIRST NATIONS</t>
  </si>
  <si>
    <t>RAINY RIVER, TOWN OF</t>
  </si>
  <si>
    <t>RED LAKE, MUNICIPALITY OF</t>
  </si>
  <si>
    <t>RENFREW, TOWN OF</t>
  </si>
  <si>
    <t>RIDEAU LAKES, TOWNSHIP OF</t>
  </si>
  <si>
    <t>RUSSELL, TOWNSHIP OF</t>
  </si>
  <si>
    <t>SABLES-SPANISH RIVERS, TOWNSHIP OF</t>
  </si>
  <si>
    <t>SAGAMOK ANISHNAWBEK FIRST NATION</t>
  </si>
  <si>
    <t>SARNIA, CITY OF</t>
  </si>
  <si>
    <t>SAULT NORTH WASTE MANAGEMENT COUNCIL</t>
  </si>
  <si>
    <t>SAULT STE. MARIE, CITY OF</t>
  </si>
  <si>
    <t>SEGUIN, TOWNSHIP OF</t>
  </si>
  <si>
    <t>SERPENT RIVER FIRST NATIONS</t>
  </si>
  <si>
    <t>SHUNIAH,  TOWNSHIP OF</t>
  </si>
  <si>
    <t>SIMCOE, COUNTY OF</t>
  </si>
  <si>
    <t>SIOUX LOOKOUT, THE CORPORATION OF THE MUNICIPALITY OF</t>
  </si>
  <si>
    <t>SIOUX NARROWS NESTOR FALLS, TOWNSHIP OF</t>
  </si>
  <si>
    <t>SIX NATIONS</t>
  </si>
  <si>
    <t>SMITHS FALLS, TOWN OF</t>
  </si>
  <si>
    <t>SOUTH DUNDAS, TOWNSHIP OF</t>
  </si>
  <si>
    <t>SOUTH FRONTENAC, TOWNSHIP OF</t>
  </si>
  <si>
    <t>SOUTH GLENGARRY, TOWNSHIP OF</t>
  </si>
  <si>
    <t>SOUTH STORMONT, TOWNSHIP OF</t>
  </si>
  <si>
    <t>SOUTHGATE, TOWNSHIP OF</t>
  </si>
  <si>
    <t>SOUTHWEST MIDDLESEX, MUNICIPALITY OF</t>
  </si>
  <si>
    <t>SOUTHWOLD, TOWNSHIP OF</t>
  </si>
  <si>
    <t>SPANISH, TOWN OF</t>
  </si>
  <si>
    <t>ST. CHARLES, MUNICIPALITY OF</t>
  </si>
  <si>
    <t>ST. CLAIR, TOWNSHIP OF</t>
  </si>
  <si>
    <t>ST. JOSEPH, TOWNSHIP OF</t>
  </si>
  <si>
    <t>ST. THOMAS, CITY OF</t>
  </si>
  <si>
    <t>STONE MILLS, TOWNSHIP OF</t>
  </si>
  <si>
    <t>STRATFORD, CITY OF</t>
  </si>
  <si>
    <t>STRONG, TOWNSHIP OF</t>
  </si>
  <si>
    <t>SUNDRIDGE, VILLAGE OF</t>
  </si>
  <si>
    <t>TARBUTT &amp; TARBUTT ADDITIONAL, TOWNSHIP OF</t>
  </si>
  <si>
    <t>TAY VALLEY, TOWNSHIP OF</t>
  </si>
  <si>
    <t>Temiskaming Shores, City of</t>
  </si>
  <si>
    <t>Terrace Bay, Township of</t>
  </si>
  <si>
    <t>THAMES CENTRE, MUNICIPALITY OF</t>
  </si>
  <si>
    <t>THE ARCHIPELAGO, TOWNSHIP OF</t>
  </si>
  <si>
    <t>THE BLUE MOUNTAINS, TOWN OF</t>
  </si>
  <si>
    <t>THE NATION, MUNICIPALITY</t>
  </si>
  <si>
    <t>THUNDER BAY, CITY OF</t>
  </si>
  <si>
    <t>TIMMINS, CITY OF</t>
  </si>
  <si>
    <t>TORONTO, CITY OF</t>
  </si>
  <si>
    <t>TRI-NEIGHBOURS</t>
  </si>
  <si>
    <t>TUDOR &amp; CASHEL, TOWNSHIP OF</t>
  </si>
  <si>
    <t>Wahnapitae First Nation</t>
  </si>
  <si>
    <t>WALPOLE ISLAND FIRST NATION</t>
  </si>
  <si>
    <t>WATERLOO, REGIONAL MUNICIPALITY OF</t>
  </si>
  <si>
    <t>WELLINGTON, COUNTY OF</t>
  </si>
  <si>
    <t>WEST ELGIN, MUNICIPALITY OF</t>
  </si>
  <si>
    <t>WEST GREY, TOWNSHIP OF</t>
  </si>
  <si>
    <t>WEST NIPISSING, MUNICIPALITY OF</t>
  </si>
  <si>
    <t>WHITESTONE, MUNICIPALITY OF</t>
  </si>
  <si>
    <t>WHITEWATER REGION, TOWNSHIP OF</t>
  </si>
  <si>
    <t>WIKWEMIKONG UNCEDED INDIAN RESERVE</t>
  </si>
  <si>
    <t>WOLLASTON, TOWNSHIP OF</t>
  </si>
  <si>
    <t>YORK, REGIONAL MUNICIPALITY OF</t>
  </si>
  <si>
    <t>Municipal Group</t>
  </si>
  <si>
    <t>Program Code</t>
  </si>
  <si>
    <t>Program Name</t>
  </si>
  <si>
    <t>Residential Collection Cost ($)</t>
  </si>
  <si>
    <t>Residential Processing Costs ($)</t>
  </si>
  <si>
    <t>Residential Depot/Transfer Costs ($)</t>
  </si>
  <si>
    <r>
      <t>Interest on Municipal Capital</t>
    </r>
    <r>
      <rPr>
        <b/>
        <vertAlign val="superscript"/>
        <sz val="11"/>
        <color rgb="FF000000"/>
        <rFont val="Calibri"/>
        <family val="2"/>
      </rPr>
      <t>1</t>
    </r>
    <r>
      <rPr>
        <b/>
        <sz val="11"/>
        <color rgb="FF000000"/>
        <rFont val="Calibri"/>
        <family val="2"/>
      </rPr>
      <t xml:space="preserve"> ($)</t>
    </r>
  </si>
  <si>
    <t>Administration Costs ($)</t>
  </si>
  <si>
    <r>
      <t>Administration Factor</t>
    </r>
    <r>
      <rPr>
        <b/>
        <vertAlign val="superscript"/>
        <sz val="11"/>
        <color rgb="FF000000"/>
        <rFont val="Calibri"/>
        <family val="2"/>
      </rPr>
      <t>2</t>
    </r>
  </si>
  <si>
    <t>Total Gross Revenue ($)</t>
  </si>
  <si>
    <r>
      <t>Total Net Costs</t>
    </r>
    <r>
      <rPr>
        <b/>
        <vertAlign val="superscript"/>
        <sz val="11"/>
        <color rgb="FF000000"/>
        <rFont val="Calibri"/>
        <family val="2"/>
      </rPr>
      <t>4</t>
    </r>
    <r>
      <rPr>
        <b/>
        <sz val="11"/>
        <color rgb="FF000000"/>
        <rFont val="Calibri"/>
        <family val="2"/>
      </rPr>
      <t xml:space="preserve"> ($)</t>
    </r>
  </si>
  <si>
    <t>Residential Promotion &amp; Education Costs ($)</t>
  </si>
  <si>
    <t>NORTHEAST RECYCLING ASSOCIATION</t>
  </si>
  <si>
    <t>ENGLEHART, TOWN OF</t>
  </si>
  <si>
    <t>EVANTUREL, TOWNSHIP OF</t>
  </si>
  <si>
    <t>CHARLTON AND DACK, MUNICIPALITY OF</t>
  </si>
  <si>
    <t>Calculated Marketed Tonnes</t>
  </si>
  <si>
    <t>Stream Type</t>
  </si>
  <si>
    <t>Notes:</t>
  </si>
  <si>
    <r>
      <rPr>
        <vertAlign val="superscript"/>
        <sz val="11"/>
        <rFont val="Calibri"/>
        <family val="2"/>
        <scheme val="minor"/>
      </rPr>
      <t>1</t>
    </r>
    <r>
      <rPr>
        <sz val="11"/>
        <rFont val="Calibri"/>
        <family val="2"/>
        <scheme val="minor"/>
      </rPr>
      <t xml:space="preserve"> Interest on municipal capital debt is calculated as follows:
• For capital expenditures with an amortization period of seven years or more commissioned in or after 2004, the average of the prime interest rate for the year in which the capital was commissioned will be utilized as the factor to calculate interest. 
• For capital expenditures with an amortization period of seven years or more commissioned prior to 2004, the average of the prime interest rate less 1¼% for the year in which the capital was commissioned will be utilized as the factor to calculate interest, reflecting that it was generally funded as an opportunity cost in the past.</t>
    </r>
  </si>
  <si>
    <r>
      <rPr>
        <vertAlign val="superscript"/>
        <sz val="11"/>
        <rFont val="Calibri"/>
        <family val="2"/>
        <scheme val="minor"/>
      </rPr>
      <t xml:space="preserve">2 </t>
    </r>
    <r>
      <rPr>
        <sz val="11"/>
        <rFont val="Calibri"/>
        <family val="2"/>
        <scheme val="minor"/>
      </rPr>
      <t xml:space="preserve">Administration is calculated as follows:
• 3% of reported contracted costs   
• 5% of reported municipal costs </t>
    </r>
  </si>
  <si>
    <r>
      <rPr>
        <vertAlign val="superscript"/>
        <sz val="11"/>
        <rFont val="Calibri"/>
        <family val="2"/>
        <scheme val="minor"/>
      </rPr>
      <t xml:space="preserve">3 </t>
    </r>
    <r>
      <rPr>
        <sz val="11"/>
        <rFont val="Calibri"/>
        <family val="2"/>
        <scheme val="minor"/>
      </rPr>
      <t>Includes any deductions from stockpiling material.</t>
    </r>
  </si>
  <si>
    <r>
      <rPr>
        <vertAlign val="superscript"/>
        <sz val="11"/>
        <rFont val="Calibri"/>
        <family val="2"/>
        <scheme val="minor"/>
      </rPr>
      <t>4</t>
    </r>
    <r>
      <rPr>
        <sz val="11"/>
        <rFont val="Calibri"/>
        <family val="2"/>
        <scheme val="minor"/>
      </rPr>
      <t xml:space="preserve"> Net cost includes supply chain costs, commodity revenues, and P&amp;E, regulatory, market development and program management costs.</t>
    </r>
  </si>
  <si>
    <t>Totals</t>
  </si>
  <si>
    <r>
      <t>Residential Gross Costs Including Interest on Municipal Capital and Administration</t>
    </r>
    <r>
      <rPr>
        <b/>
        <vertAlign val="superscript"/>
        <sz val="11"/>
        <color rgb="FF000000"/>
        <rFont val="Calibri"/>
        <family val="2"/>
      </rPr>
      <t>3</t>
    </r>
    <r>
      <rPr>
        <b/>
        <sz val="11"/>
        <color rgb="FF000000"/>
        <rFont val="Calibri"/>
        <family val="2"/>
      </rPr>
      <t xml:space="preserve"> ($) </t>
    </r>
  </si>
  <si>
    <t>2016 Blue Box Program Cost and Revenue (alphabetical by municipal program)</t>
  </si>
  <si>
    <t>GAUTHIER, TOWNSHIP OF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</si>
</sst>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 \ \ \T"/>
    <numFmt numFmtId="166" formatCode="\$#,##0;\-\$#,##0"/>
    <numFmt numFmtId="167" formatCode="&quot;$&quot;#,##0"/>
  </numFmts>
  <fonts count="24" x14ac:knownFonts="1">
    <font>
      <sz val="10"/>
      <name val="MS Sans Serif"/>
    </font>
    <font>
      <b/>
      <sz val="11"/>
      <color rgb="FF000000"/>
      <name val="Calibri"/>
      <family val="2"/>
    </font>
    <font>
      <sz val="11"/>
      <color rgb="FF000000"/>
      <name val="Calibri"/>
      <family val="2"/>
    </font>
    <font>
      <sz val="11"/>
      <color rgb="FF000000"/>
      <name val="Calibri"/>
      <family val="2"/>
    </font>
    <font>
      <sz val="11"/>
      <color rgb="FF000000"/>
      <name val="Calibri"/>
      <family val="2"/>
    </font>
    <font>
      <sz val="10"/>
      <name val="MS Sans Serif"/>
      <family val="2"/>
    </font>
    <font>
      <b/>
      <sz val="11"/>
      <color rgb="FF000000"/>
      <name val="Calibri"/>
      <family val="2"/>
    </font>
    <font>
      <b/>
      <vertAlign val="superscript"/>
      <sz val="11"/>
      <color rgb="FF000000"/>
      <name val="Calibri"/>
      <family val="2"/>
    </font>
    <font>
      <sz val="10"/>
      <name val="Arial"/>
      <family val="2"/>
    </font>
    <font>
      <sz val="10"/>
      <name val="MS Sans Serif"/>
      <family val="2"/>
    </font>
    <font>
      <b/>
      <sz val="12"/>
      <name val="Arial"/>
      <family val="2"/>
    </font>
    <font>
      <sz val="11"/>
      <color rgb="FF000000"/>
      <name val="Calibri"/>
      <family val="2"/>
    </font>
    <font>
      <sz val="11"/>
      <color rgb="FF000000"/>
      <name val="Calibri"/>
      <family val="2"/>
      <scheme val="minor"/>
    </font>
    <font>
      <sz val="11"/>
      <color indexed="8"/>
      <name val="Calibri"/>
      <family val="2"/>
      <scheme val="minor"/>
    </font>
    <font>
      <sz val="10"/>
      <color indexed="8"/>
      <name val="Arial"/>
      <family val="2"/>
    </font>
    <font>
      <sz val="11"/>
      <color indexed="8"/>
      <name val="Calibri"/>
      <family val="2"/>
    </font>
    <font>
      <sz val="10"/>
      <color indexed="8"/>
      <name val="Arial"/>
      <family val="2"/>
    </font>
    <font>
      <sz val="11"/>
      <color indexed="8"/>
      <name val="Calibri"/>
      <family val="2"/>
    </font>
    <font>
      <b/>
      <i/>
      <sz val="11"/>
      <name val="Calibri"/>
      <family val="2"/>
      <scheme val="minor"/>
    </font>
    <font>
      <b/>
      <i/>
      <vertAlign val="superscript"/>
      <sz val="11"/>
      <name val="Calibri"/>
      <family val="2"/>
      <scheme val="minor"/>
    </font>
    <font>
      <sz val="11"/>
      <name val="Calibri"/>
      <family val="2"/>
      <scheme val="minor"/>
    </font>
    <font>
      <vertAlign val="superscript"/>
      <sz val="11"/>
      <name val="Calibri"/>
      <family val="2"/>
      <scheme val="minor"/>
    </font>
    <font>
      <b/>
      <sz val="11"/>
      <name val="Calibri"/>
      <family val="2"/>
      <scheme val="minor"/>
    </font>
    <font>
      <b/>
      <sz val="11"/>
      <color indexed="8"/>
      <name val="Calibri"/>
      <family val="2"/>
      <scheme val="minor"/>
    </font>
  </fonts>
  <fills count="5">
    <fill>
      <patternFill patternType="none"/>
    </fill>
    <fill>
      <patternFill patternType="gray125"/>
    </fill>
    <fill>
      <patternFill patternType="none">
        <fgColor rgb="FF000000"/>
        <bgColor rgb="FFFFFFFF"/>
      </patternFill>
    </fill>
    <fill>
      <patternFill patternType="solid">
        <fgColor indexed="9"/>
        <bgColor indexed="64"/>
      </patternFill>
    </fill>
    <fill>
      <patternFill patternType="solid">
        <fgColor theme="0"/>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
      <left style="thin">
        <color indexed="22"/>
      </left>
      <right/>
      <top style="thin">
        <color indexed="22"/>
      </top>
      <bottom/>
      <diagonal/>
    </border>
    <border>
      <left/>
      <right/>
      <top style="thin">
        <color indexed="22"/>
      </top>
      <bottom/>
      <diagonal/>
    </border>
    <border>
      <left/>
      <right style="thin">
        <color indexed="22"/>
      </right>
      <top style="thin">
        <color indexed="22"/>
      </top>
      <bottom/>
      <diagonal/>
    </border>
    <border>
      <left style="thin">
        <color theme="0" tint="-0.14996795556505021"/>
      </left>
      <right/>
      <top/>
      <bottom/>
      <diagonal/>
    </border>
    <border>
      <left style="thin">
        <color indexed="22"/>
      </left>
      <right/>
      <top/>
      <bottom/>
      <diagonal/>
    </border>
    <border>
      <left/>
      <right style="thin">
        <color indexed="22"/>
      </right>
      <top/>
      <bottom/>
      <diagonal/>
    </border>
    <border>
      <left/>
      <right style="thin">
        <color indexed="22"/>
      </right>
      <top/>
      <bottom style="thin">
        <color indexed="2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8">
    <xf numFmtId="0" fontId="0" fillId="0" borderId="0"/>
    <xf numFmtId="9" fontId="5" fillId="0" borderId="0" applyFont="0" applyFill="0" applyBorder="0" applyAlignment="0" applyProtection="0"/>
    <xf numFmtId="0" fontId="8" fillId="2" borderId="0"/>
    <xf numFmtId="43" fontId="8" fillId="2" borderId="0" applyFont="0" applyFill="0" applyBorder="0" applyAlignment="0" applyProtection="0"/>
    <xf numFmtId="0" fontId="9" fillId="2" borderId="0"/>
    <xf numFmtId="9" fontId="8" fillId="2" borderId="0" applyFont="0" applyFill="0" applyBorder="0" applyAlignment="0" applyProtection="0"/>
    <xf numFmtId="0" fontId="14" fillId="2" borderId="0"/>
    <xf numFmtId="0" fontId="16" fillId="2" borderId="0"/>
  </cellStyleXfs>
  <cellXfs count="60">
    <xf numFmtId="0" fontId="0" fillId="0" borderId="0" xfId="0"/>
    <xf numFmtId="0" fontId="0" fillId="0" borderId="0" xfId="0" applyAlignment="1">
      <alignment wrapText="1"/>
    </xf>
    <xf numFmtId="0" fontId="6" fillId="0" borderId="1"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10" fillId="2" borderId="0" xfId="2" applyFont="1" applyBorder="1"/>
    <xf numFmtId="166" fontId="13" fillId="2" borderId="3" xfId="3" applyNumberFormat="1" applyFont="1" applyFill="1" applyBorder="1" applyAlignment="1">
      <alignment horizontal="right" wrapText="1"/>
    </xf>
    <xf numFmtId="0" fontId="0" fillId="0" borderId="0" xfId="0" applyFill="1"/>
    <xf numFmtId="0" fontId="1" fillId="0" borderId="1" xfId="4" applyFont="1" applyFill="1" applyBorder="1" applyAlignment="1" applyProtection="1">
      <alignment horizontal="center" vertical="center" wrapText="1"/>
    </xf>
    <xf numFmtId="165" fontId="12" fillId="0" borderId="2" xfId="3" applyNumberFormat="1" applyFont="1" applyFill="1" applyBorder="1" applyAlignment="1" applyProtection="1">
      <alignment wrapText="1"/>
    </xf>
    <xf numFmtId="0" fontId="11" fillId="0" borderId="2" xfId="4" applyFont="1" applyFill="1" applyBorder="1" applyAlignment="1" applyProtection="1">
      <alignment vertical="center" wrapText="1"/>
    </xf>
    <xf numFmtId="0" fontId="2" fillId="0" borderId="2" xfId="0" applyFont="1" applyFill="1" applyBorder="1" applyAlignment="1" applyProtection="1">
      <alignment horizontal="center" vertical="center" wrapText="1"/>
    </xf>
    <xf numFmtId="0" fontId="3" fillId="0" borderId="2" xfId="0" applyFont="1" applyFill="1" applyBorder="1" applyAlignment="1" applyProtection="1">
      <alignment vertical="center" wrapText="1"/>
    </xf>
    <xf numFmtId="166" fontId="13" fillId="0" borderId="3" xfId="3" applyNumberFormat="1" applyFont="1" applyFill="1" applyBorder="1" applyAlignment="1">
      <alignment horizontal="right" wrapText="1"/>
    </xf>
    <xf numFmtId="164" fontId="4" fillId="0" borderId="2" xfId="1" applyNumberFormat="1" applyFont="1" applyFill="1" applyBorder="1" applyAlignment="1" applyProtection="1">
      <alignment horizontal="right" vertical="center" wrapText="1"/>
    </xf>
    <xf numFmtId="0" fontId="15" fillId="0" borderId="5" xfId="6" applyFont="1" applyFill="1" applyBorder="1" applyAlignment="1">
      <alignment horizontal="right" wrapText="1"/>
    </xf>
    <xf numFmtId="0" fontId="15" fillId="0" borderId="4" xfId="6" applyFont="1" applyFill="1" applyBorder="1" applyAlignment="1">
      <alignment horizontal="right" wrapText="1"/>
    </xf>
    <xf numFmtId="165" fontId="12" fillId="0" borderId="3" xfId="3" applyNumberFormat="1" applyFont="1" applyFill="1" applyBorder="1" applyAlignment="1" applyProtection="1">
      <alignment wrapText="1"/>
    </xf>
    <xf numFmtId="0" fontId="0" fillId="0" borderId="0" xfId="0" applyAlignment="1">
      <alignment horizontal="left" vertical="top" wrapText="1"/>
    </xf>
    <xf numFmtId="167" fontId="0" fillId="0" borderId="11" xfId="0" applyNumberFormat="1" applyBorder="1" applyAlignment="1">
      <alignment horizontal="left" vertical="top" wrapText="1"/>
    </xf>
    <xf numFmtId="10" fontId="8" fillId="3" borderId="0" xfId="0" applyNumberFormat="1" applyFont="1" applyFill="1"/>
    <xf numFmtId="167" fontId="8" fillId="3" borderId="0" xfId="0" applyNumberFormat="1" applyFont="1" applyFill="1"/>
    <xf numFmtId="3" fontId="18" fillId="3" borderId="5" xfId="3" applyNumberFormat="1" applyFont="1" applyFill="1" applyBorder="1"/>
    <xf numFmtId="3" fontId="18" fillId="3" borderId="12" xfId="3" applyNumberFormat="1" applyFont="1" applyFill="1" applyBorder="1"/>
    <xf numFmtId="0" fontId="19" fillId="3" borderId="5" xfId="0" applyFont="1" applyFill="1" applyBorder="1" applyAlignment="1">
      <alignment horizontal="left" vertical="top" wrapText="1"/>
    </xf>
    <xf numFmtId="167" fontId="19" fillId="3" borderId="5" xfId="0" applyNumberFormat="1" applyFont="1" applyFill="1" applyBorder="1" applyAlignment="1">
      <alignment horizontal="left" vertical="top" wrapText="1"/>
    </xf>
    <xf numFmtId="0" fontId="18" fillId="3" borderId="5" xfId="0" applyFont="1" applyFill="1" applyBorder="1"/>
    <xf numFmtId="167" fontId="19" fillId="0" borderId="5" xfId="0" applyNumberFormat="1" applyFont="1" applyFill="1" applyBorder="1" applyAlignment="1">
      <alignment horizontal="left" vertical="top" wrapText="1"/>
    </xf>
    <xf numFmtId="167" fontId="19" fillId="0" borderId="4" xfId="0" applyNumberFormat="1" applyFont="1" applyFill="1" applyBorder="1" applyAlignment="1">
      <alignment horizontal="left" vertical="top" wrapText="1"/>
    </xf>
    <xf numFmtId="167" fontId="8" fillId="0" borderId="4" xfId="3" applyNumberFormat="1" applyFont="1" applyFill="1" applyBorder="1"/>
    <xf numFmtId="167" fontId="8" fillId="0" borderId="0" xfId="0" applyNumberFormat="1" applyFont="1" applyFill="1"/>
    <xf numFmtId="0" fontId="0" fillId="4" borderId="13" xfId="0" applyFill="1" applyBorder="1"/>
    <xf numFmtId="0" fontId="0" fillId="4" borderId="14" xfId="0" applyFill="1" applyBorder="1"/>
    <xf numFmtId="0" fontId="0" fillId="4" borderId="15" xfId="0" applyFill="1" applyBorder="1"/>
    <xf numFmtId="0" fontId="20" fillId="3" borderId="6" xfId="0" applyFont="1" applyFill="1" applyBorder="1" applyAlignment="1">
      <alignment horizontal="left" vertical="top" wrapText="1"/>
    </xf>
    <xf numFmtId="0" fontId="20" fillId="3" borderId="7" xfId="0" applyFont="1" applyFill="1" applyBorder="1" applyAlignment="1">
      <alignment horizontal="left" vertical="top" wrapText="1"/>
    </xf>
    <xf numFmtId="0" fontId="20" fillId="3" borderId="8" xfId="0" applyFont="1" applyFill="1" applyBorder="1" applyAlignment="1">
      <alignment horizontal="left" vertical="top" wrapText="1"/>
    </xf>
    <xf numFmtId="0" fontId="20" fillId="2" borderId="9" xfId="0" applyFont="1" applyFill="1" applyBorder="1" applyAlignment="1">
      <alignment horizontal="left" vertical="top" wrapText="1"/>
    </xf>
    <xf numFmtId="0" fontId="20" fillId="2" borderId="0" xfId="0" applyFont="1" applyFill="1" applyBorder="1" applyAlignment="1">
      <alignment horizontal="left" vertical="top" wrapText="1"/>
    </xf>
    <xf numFmtId="0" fontId="20" fillId="2" borderId="10" xfId="0" applyFont="1" applyFill="1" applyBorder="1" applyAlignment="1">
      <alignment horizontal="left" vertical="top" wrapText="1"/>
    </xf>
    <xf numFmtId="0" fontId="20" fillId="2" borderId="10" xfId="0" applyFont="1" applyFill="1" applyBorder="1" applyAlignment="1">
      <alignment horizontal="left" vertical="top"/>
    </xf>
    <xf numFmtId="0" fontId="20" fillId="2" borderId="0" xfId="0" applyFont="1" applyFill="1" applyBorder="1" applyAlignment="1">
      <alignment horizontal="left" vertical="top"/>
    </xf>
    <xf numFmtId="166" fontId="20" fillId="0" borderId="7" xfId="0" applyNumberFormat="1" applyFont="1" applyBorder="1" applyAlignment="1">
      <alignment horizontal="left" vertical="top" wrapText="1"/>
    </xf>
    <xf numFmtId="9" fontId="20" fillId="0" borderId="8" xfId="1" applyFont="1" applyBorder="1" applyAlignment="1">
      <alignment horizontal="left" vertical="top" wrapText="1"/>
    </xf>
    <xf numFmtId="164" fontId="4" fillId="0" borderId="3" xfId="1" applyNumberFormat="1" applyFont="1" applyFill="1" applyBorder="1" applyAlignment="1" applyProtection="1">
      <alignment horizontal="right" vertical="center" wrapText="1"/>
    </xf>
    <xf numFmtId="0" fontId="11" fillId="0" borderId="3" xfId="4" applyFont="1" applyFill="1" applyBorder="1" applyAlignment="1" applyProtection="1">
      <alignment horizontal="left" vertical="center" wrapText="1"/>
    </xf>
    <xf numFmtId="0" fontId="12" fillId="2" borderId="2" xfId="0" applyFont="1" applyFill="1" applyBorder="1" applyAlignment="1" applyProtection="1">
      <alignment horizontal="center" vertical="center" wrapText="1"/>
    </xf>
    <xf numFmtId="0" fontId="12" fillId="2" borderId="2" xfId="0" applyFont="1" applyFill="1" applyBorder="1" applyAlignment="1" applyProtection="1">
      <alignment vertical="center"/>
    </xf>
    <xf numFmtId="0" fontId="20" fillId="2" borderId="2" xfId="0" applyFont="1" applyFill="1" applyBorder="1" applyAlignment="1">
      <alignment horizontal="center"/>
    </xf>
    <xf numFmtId="0" fontId="12" fillId="2" borderId="3" xfId="0" applyFont="1" applyFill="1" applyBorder="1" applyAlignment="1" applyProtection="1">
      <alignment horizontal="center" vertical="center" wrapText="1"/>
    </xf>
    <xf numFmtId="0" fontId="12" fillId="2" borderId="3" xfId="0" applyFont="1" applyFill="1" applyBorder="1" applyAlignment="1" applyProtection="1">
      <alignment vertical="center"/>
    </xf>
    <xf numFmtId="0" fontId="12" fillId="2" borderId="16" xfId="0" applyFont="1" applyFill="1" applyBorder="1" applyAlignment="1" applyProtection="1">
      <alignment horizontal="center" vertical="center" wrapText="1"/>
    </xf>
    <xf numFmtId="166" fontId="13" fillId="0" borderId="17" xfId="3" applyNumberFormat="1" applyFont="1" applyFill="1" applyBorder="1" applyAlignment="1">
      <alignment horizontal="right" wrapText="1"/>
    </xf>
    <xf numFmtId="0" fontId="12" fillId="2" borderId="18" xfId="0" applyFont="1" applyFill="1" applyBorder="1" applyAlignment="1" applyProtection="1">
      <alignment horizontal="center" vertical="center" wrapText="1"/>
    </xf>
    <xf numFmtId="0" fontId="17" fillId="0" borderId="18" xfId="7" applyFont="1" applyFill="1" applyBorder="1" applyAlignment="1">
      <alignment horizontal="center" wrapText="1"/>
    </xf>
    <xf numFmtId="0" fontId="15" fillId="0" borderId="19" xfId="6" applyFont="1" applyFill="1" applyBorder="1" applyAlignment="1">
      <alignment horizontal="right" wrapText="1"/>
    </xf>
    <xf numFmtId="0" fontId="0" fillId="0" borderId="20" xfId="0" applyFill="1" applyBorder="1"/>
    <xf numFmtId="0" fontId="1" fillId="2" borderId="20" xfId="0" applyFont="1" applyFill="1" applyBorder="1" applyAlignment="1" applyProtection="1">
      <alignment horizontal="right" vertical="center" wrapText="1"/>
    </xf>
    <xf numFmtId="165" fontId="22" fillId="0" borderId="20" xfId="0" applyNumberFormat="1" applyFont="1" applyFill="1" applyBorder="1"/>
    <xf numFmtId="166" fontId="23" fillId="2" borderId="21" xfId="3" applyNumberFormat="1" applyFont="1" applyFill="1" applyBorder="1" applyAlignment="1">
      <alignment horizontal="right" wrapText="1"/>
    </xf>
    <xf numFmtId="166" fontId="23" fillId="2" borderId="22" xfId="3" applyNumberFormat="1" applyFont="1" applyFill="1" applyBorder="1" applyAlignment="1">
      <alignment horizontal="right" wrapText="1"/>
    </xf>
  </cellXfs>
  <cellStyles count="8">
    <cellStyle name="Comma 2" xfId="3" xr:uid="{00000000-0005-0000-0000-000000000000}"/>
    <cellStyle name="Normal" xfId="0" builtinId="0"/>
    <cellStyle name="Normal 2" xfId="2" xr:uid="{00000000-0005-0000-0000-000002000000}"/>
    <cellStyle name="Normal 3" xfId="4" xr:uid="{00000000-0005-0000-0000-000003000000}"/>
    <cellStyle name="Normal_DR_CR_12" xfId="6" xr:uid="{00000000-0005-0000-0000-000004000000}"/>
    <cellStyle name="Normal_DR_CR_12_1" xfId="7" xr:uid="{00000000-0005-0000-0000-000005000000}"/>
    <cellStyle name="Percent" xfId="1" builtinId="5"/>
    <cellStyle name="Percent 2" xfId="5"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0</xdr:row>
      <xdr:rowOff>47625</xdr:rowOff>
    </xdr:from>
    <xdr:to>
      <xdr:col>4</xdr:col>
      <xdr:colOff>9526</xdr:colOff>
      <xdr:row>1</xdr:row>
      <xdr:rowOff>204180</xdr:rowOff>
    </xdr:to>
    <xdr:pic>
      <xdr:nvPicPr>
        <xdr:cNvPr id="3" name="Picture 2">
          <a:extLst>
            <a:ext uri="{FF2B5EF4-FFF2-40B4-BE49-F238E27FC236}">
              <a16:creationId xmlns:a16="http://schemas.microsoft.com/office/drawing/2014/main" id="{D5EFA4C3-BCFF-4EED-9732-181CBCE49F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925" y="47625"/>
          <a:ext cx="4286251" cy="87093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constantinou\Desktop\Datacall%20Lockdown_FINAL-July%2018-MCCCOCF.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2014 Summary"/>
      <sheetName val="2016 Summary"/>
      <sheetName val="Tonnes"/>
      <sheetName val="2014 Tonnes"/>
      <sheetName val="Program Streams"/>
      <sheetName val="2014 Program Streams"/>
      <sheetName val="Material Analysis"/>
      <sheetName val="M&amp;R"/>
      <sheetName val="2014 M&amp;R"/>
      <sheetName val="Other Revenue"/>
      <sheetName val="2014 Other Revenue"/>
      <sheetName val="Programs"/>
      <sheetName val="2014 Programs"/>
      <sheetName val="2016 Programs"/>
    </sheetNames>
    <sheetDataSet>
      <sheetData sheetId="0"/>
      <sheetData sheetId="1"/>
      <sheetData sheetId="2"/>
      <sheetData sheetId="3">
        <row r="5">
          <cell r="A5">
            <v>1</v>
          </cell>
          <cell r="C5" t="str">
            <v>HALTON</v>
          </cell>
        </row>
        <row r="6">
          <cell r="A6">
            <v>20</v>
          </cell>
          <cell r="C6" t="str">
            <v>TORONTO</v>
          </cell>
        </row>
        <row r="7">
          <cell r="A7">
            <v>50</v>
          </cell>
          <cell r="C7" t="str">
            <v>LONDON</v>
          </cell>
        </row>
        <row r="8">
          <cell r="A8">
            <v>97</v>
          </cell>
          <cell r="C8" t="str">
            <v>YORK</v>
          </cell>
        </row>
        <row r="9">
          <cell r="A9">
            <v>172</v>
          </cell>
          <cell r="C9" t="str">
            <v>HAMILTON</v>
          </cell>
        </row>
        <row r="10">
          <cell r="A10">
            <v>270</v>
          </cell>
          <cell r="C10" t="str">
            <v>PEEL</v>
          </cell>
        </row>
        <row r="11">
          <cell r="A11">
            <v>6</v>
          </cell>
          <cell r="C11" t="str">
            <v>DURHAM</v>
          </cell>
        </row>
        <row r="12">
          <cell r="A12">
            <v>18</v>
          </cell>
          <cell r="C12" t="str">
            <v>ESSEX-WINDSOR</v>
          </cell>
        </row>
        <row r="13">
          <cell r="A13">
            <v>53</v>
          </cell>
          <cell r="C13" t="str">
            <v>WATERLOO</v>
          </cell>
        </row>
        <row r="14">
          <cell r="A14">
            <v>335</v>
          </cell>
          <cell r="C14" t="str">
            <v>SIMCOE</v>
          </cell>
        </row>
        <row r="15">
          <cell r="A15">
            <v>357</v>
          </cell>
          <cell r="C15" t="str">
            <v>NIAGARA</v>
          </cell>
        </row>
        <row r="16">
          <cell r="A16">
            <v>441</v>
          </cell>
          <cell r="C16" t="str">
            <v>OTTAWA</v>
          </cell>
        </row>
        <row r="17">
          <cell r="A17">
            <v>14</v>
          </cell>
          <cell r="C17" t="str">
            <v>BARRIE</v>
          </cell>
        </row>
        <row r="18">
          <cell r="A18">
            <v>36</v>
          </cell>
          <cell r="C18" t="str">
            <v>GUELPH</v>
          </cell>
        </row>
        <row r="19">
          <cell r="A19">
            <v>55</v>
          </cell>
          <cell r="C19" t="str">
            <v>SAULT STE. MARIE</v>
          </cell>
        </row>
        <row r="20">
          <cell r="A20">
            <v>103</v>
          </cell>
          <cell r="C20" t="str">
            <v>SARNIA</v>
          </cell>
        </row>
        <row r="21">
          <cell r="A21">
            <v>123</v>
          </cell>
          <cell r="C21" t="str">
            <v>THUNDER BAY</v>
          </cell>
        </row>
        <row r="22">
          <cell r="A22">
            <v>179</v>
          </cell>
          <cell r="C22" t="str">
            <v>BRANTFORD</v>
          </cell>
        </row>
        <row r="23">
          <cell r="A23">
            <v>293</v>
          </cell>
          <cell r="C23" t="str">
            <v>PETERBOROUGH, CITY OF</v>
          </cell>
        </row>
        <row r="24">
          <cell r="A24">
            <v>12</v>
          </cell>
          <cell r="C24" t="str">
            <v>NORTHUMBERLAND</v>
          </cell>
        </row>
        <row r="25">
          <cell r="A25">
            <v>21</v>
          </cell>
          <cell r="C25" t="str">
            <v>WELLINGTON</v>
          </cell>
        </row>
        <row r="26">
          <cell r="A26">
            <v>34</v>
          </cell>
          <cell r="C26" t="str">
            <v>NORFOLK</v>
          </cell>
        </row>
        <row r="27">
          <cell r="A27">
            <v>87</v>
          </cell>
          <cell r="C27" t="str">
            <v xml:space="preserve">QUINTE </v>
          </cell>
        </row>
        <row r="28">
          <cell r="A28">
            <v>88</v>
          </cell>
          <cell r="C28" t="str">
            <v xml:space="preserve">PETERBOROUGH, COUNTY </v>
          </cell>
        </row>
        <row r="29">
          <cell r="A29">
            <v>89</v>
          </cell>
          <cell r="C29" t="str">
            <v>MUSKOKA</v>
          </cell>
        </row>
        <row r="30">
          <cell r="A30">
            <v>143</v>
          </cell>
          <cell r="C30" t="str">
            <v>NORTH BAY</v>
          </cell>
        </row>
        <row r="31">
          <cell r="A31">
            <v>183</v>
          </cell>
          <cell r="C31" t="str">
            <v>GREATER SUDBURY</v>
          </cell>
        </row>
        <row r="32">
          <cell r="A32">
            <v>186</v>
          </cell>
          <cell r="C32" t="str">
            <v>BLUEWATER RECYCLING</v>
          </cell>
        </row>
        <row r="33">
          <cell r="A33">
            <v>190</v>
          </cell>
          <cell r="C33" t="str">
            <v>BRUCE AREA SOLID WASTE RECYCLING</v>
          </cell>
        </row>
        <row r="34">
          <cell r="A34">
            <v>324</v>
          </cell>
          <cell r="C34" t="str">
            <v>KINGSTON</v>
          </cell>
        </row>
        <row r="35">
          <cell r="A35">
            <v>429</v>
          </cell>
          <cell r="C35" t="str">
            <v>CHATHAM-KENT</v>
          </cell>
        </row>
        <row r="36">
          <cell r="A36">
            <v>601</v>
          </cell>
          <cell r="C36" t="str">
            <v>KAWARTHA LAKES</v>
          </cell>
        </row>
        <row r="37">
          <cell r="A37">
            <v>760</v>
          </cell>
          <cell r="C37" t="str">
            <v>DUFFERIN</v>
          </cell>
        </row>
        <row r="38">
          <cell r="A38">
            <v>878</v>
          </cell>
          <cell r="C38" t="str">
            <v>OXFORD</v>
          </cell>
        </row>
        <row r="39">
          <cell r="A39">
            <v>8</v>
          </cell>
          <cell r="C39" t="str">
            <v>STRATFORD</v>
          </cell>
        </row>
        <row r="40">
          <cell r="A40">
            <v>41</v>
          </cell>
          <cell r="C40" t="str">
            <v>OWEN SOUND</v>
          </cell>
        </row>
        <row r="41">
          <cell r="A41">
            <v>56</v>
          </cell>
          <cell r="C41" t="str">
            <v>ORILLIA</v>
          </cell>
        </row>
        <row r="42">
          <cell r="A42">
            <v>67</v>
          </cell>
          <cell r="C42" t="str">
            <v>BROCKVILLE, CITY OF</v>
          </cell>
        </row>
        <row r="43">
          <cell r="A43">
            <v>157</v>
          </cell>
          <cell r="C43" t="str">
            <v>HANOVER</v>
          </cell>
        </row>
        <row r="44">
          <cell r="A44">
            <v>214</v>
          </cell>
          <cell r="C44" t="str">
            <v>CORNWALL</v>
          </cell>
        </row>
        <row r="45">
          <cell r="A45">
            <v>223</v>
          </cell>
          <cell r="C45" t="str">
            <v>PARRY SOUND</v>
          </cell>
        </row>
        <row r="46">
          <cell r="A46">
            <v>224</v>
          </cell>
          <cell r="C46" t="str">
            <v>PRESCOTT</v>
          </cell>
        </row>
        <row r="47">
          <cell r="A47">
            <v>233</v>
          </cell>
          <cell r="C47" t="str">
            <v>ST. THOMAS</v>
          </cell>
        </row>
        <row r="48">
          <cell r="A48">
            <v>272</v>
          </cell>
          <cell r="C48" t="str">
            <v>GANANOQUE</v>
          </cell>
        </row>
        <row r="49">
          <cell r="A49">
            <v>427</v>
          </cell>
          <cell r="C49" t="str">
            <v>AYLMER</v>
          </cell>
        </row>
        <row r="50">
          <cell r="A50">
            <v>524</v>
          </cell>
          <cell r="C50" t="str">
            <v>ARNPRIOR</v>
          </cell>
        </row>
        <row r="51">
          <cell r="A51">
            <v>565</v>
          </cell>
          <cell r="C51" t="str">
            <v>RENFREW</v>
          </cell>
        </row>
        <row r="52">
          <cell r="A52">
            <v>613</v>
          </cell>
          <cell r="C52" t="str">
            <v>MATTAWA</v>
          </cell>
        </row>
        <row r="53">
          <cell r="A53">
            <v>696</v>
          </cell>
          <cell r="C53" t="str">
            <v>PETROLIA</v>
          </cell>
        </row>
        <row r="54">
          <cell r="A54">
            <v>731</v>
          </cell>
          <cell r="C54" t="str">
            <v>CARLETON PLACE</v>
          </cell>
        </row>
        <row r="55">
          <cell r="A55">
            <v>732</v>
          </cell>
          <cell r="C55" t="str">
            <v>CASSELMAN</v>
          </cell>
        </row>
        <row r="56">
          <cell r="A56">
            <v>754</v>
          </cell>
          <cell r="C56" t="str">
            <v>DESERONTO</v>
          </cell>
        </row>
        <row r="57">
          <cell r="A57">
            <v>885</v>
          </cell>
          <cell r="C57" t="str">
            <v>PERTH</v>
          </cell>
        </row>
        <row r="58">
          <cell r="A58">
            <v>909</v>
          </cell>
          <cell r="C58" t="str">
            <v>SMITHS FALLS</v>
          </cell>
        </row>
        <row r="59">
          <cell r="A59">
            <v>923</v>
          </cell>
          <cell r="C59" t="str">
            <v>SUNDRIDGE</v>
          </cell>
        </row>
        <row r="60">
          <cell r="A60">
            <v>394</v>
          </cell>
          <cell r="C60" t="str">
            <v>WEST NIPISSING</v>
          </cell>
        </row>
        <row r="61">
          <cell r="A61">
            <v>414</v>
          </cell>
          <cell r="C61" t="str">
            <v>KIRKLAND LAKE</v>
          </cell>
        </row>
        <row r="62">
          <cell r="A62">
            <v>426</v>
          </cell>
          <cell r="C62" t="str">
            <v>ELLIOT LAKE</v>
          </cell>
        </row>
        <row r="63">
          <cell r="A63">
            <v>430</v>
          </cell>
          <cell r="C63" t="str">
            <v>TIMMINS</v>
          </cell>
        </row>
        <row r="64">
          <cell r="A64">
            <v>443</v>
          </cell>
          <cell r="C64" t="str">
            <v>GAUTHIER TOWNSHIP</v>
          </cell>
        </row>
        <row r="65">
          <cell r="A65">
            <v>562</v>
          </cell>
          <cell r="C65" t="str">
            <v>PRINCE</v>
          </cell>
        </row>
        <row r="66">
          <cell r="A66">
            <v>603</v>
          </cell>
          <cell r="C66" t="str">
            <v>SABLES-SPANISH RIVERS</v>
          </cell>
        </row>
        <row r="67">
          <cell r="A67">
            <v>618</v>
          </cell>
          <cell r="C67" t="str">
            <v>BALDWIN</v>
          </cell>
        </row>
        <row r="68">
          <cell r="A68">
            <v>620</v>
          </cell>
          <cell r="C68" t="str">
            <v>BLIND RIVER</v>
          </cell>
        </row>
        <row r="69">
          <cell r="A69">
            <v>622</v>
          </cell>
          <cell r="C69" t="str">
            <v>CENTRAL MANITOULIN</v>
          </cell>
        </row>
        <row r="70">
          <cell r="A70">
            <v>623</v>
          </cell>
          <cell r="C70" t="str">
            <v>ESPANOLA</v>
          </cell>
        </row>
        <row r="71">
          <cell r="A71">
            <v>626</v>
          </cell>
          <cell r="C71" t="str">
            <v>NAIRN &amp; HYMAN</v>
          </cell>
        </row>
        <row r="72">
          <cell r="A72">
            <v>627</v>
          </cell>
          <cell r="C72" t="str">
            <v>NORTHEASTERN M&amp;I</v>
          </cell>
        </row>
        <row r="73">
          <cell r="A73">
            <v>634</v>
          </cell>
          <cell r="C73" t="str">
            <v>TEMISKAMING SHORES</v>
          </cell>
        </row>
        <row r="74">
          <cell r="A74">
            <v>694</v>
          </cell>
          <cell r="C74" t="str">
            <v xml:space="preserve">WAHNAPITAE </v>
          </cell>
        </row>
        <row r="75">
          <cell r="A75">
            <v>697</v>
          </cell>
          <cell r="C75" t="str">
            <v>SAULT NORTH WMC</v>
          </cell>
        </row>
        <row r="76">
          <cell r="A76">
            <v>710</v>
          </cell>
          <cell r="C76" t="str">
            <v>ATIKOKAN</v>
          </cell>
        </row>
        <row r="77">
          <cell r="A77">
            <v>743</v>
          </cell>
          <cell r="C77" t="str">
            <v>COBALT, TOWN OF</v>
          </cell>
        </row>
        <row r="78">
          <cell r="A78">
            <v>747</v>
          </cell>
          <cell r="C78" t="str">
            <v>COLEMAN</v>
          </cell>
        </row>
        <row r="79">
          <cell r="A79">
            <v>758</v>
          </cell>
          <cell r="C79" t="str">
            <v>DRYDEN</v>
          </cell>
        </row>
        <row r="80">
          <cell r="A80">
            <v>765</v>
          </cell>
          <cell r="C80" t="str">
            <v>ENGLEHART</v>
          </cell>
        </row>
        <row r="81">
          <cell r="A81">
            <v>770</v>
          </cell>
          <cell r="C81" t="str">
            <v>EVANTUREL</v>
          </cell>
        </row>
        <row r="82">
          <cell r="A82">
            <v>774</v>
          </cell>
          <cell r="C82" t="str">
            <v>FORT FRANCES</v>
          </cell>
        </row>
        <row r="83">
          <cell r="A83">
            <v>794</v>
          </cell>
          <cell r="C83" t="str">
            <v>HEAD, CLARA AND MARIA</v>
          </cell>
        </row>
        <row r="84">
          <cell r="A84">
            <v>806</v>
          </cell>
          <cell r="C84" t="str">
            <v>JAMES</v>
          </cell>
        </row>
        <row r="85">
          <cell r="A85">
            <v>811</v>
          </cell>
          <cell r="C85" t="str">
            <v>KENORA</v>
          </cell>
        </row>
        <row r="86">
          <cell r="A86">
            <v>824</v>
          </cell>
          <cell r="C86" t="str">
            <v>LARDER LAKE</v>
          </cell>
        </row>
        <row r="87">
          <cell r="A87">
            <v>826</v>
          </cell>
          <cell r="C87" t="str">
            <v>LATCHFORD</v>
          </cell>
        </row>
        <row r="88">
          <cell r="A88">
            <v>840</v>
          </cell>
          <cell r="C88" t="str">
            <v>MARATHON,</v>
          </cell>
        </row>
        <row r="89">
          <cell r="A89">
            <v>843</v>
          </cell>
          <cell r="C89" t="str">
            <v>MATACHEWAN</v>
          </cell>
        </row>
        <row r="90">
          <cell r="A90">
            <v>846</v>
          </cell>
          <cell r="C90" t="str">
            <v>MCGARRY</v>
          </cell>
        </row>
        <row r="91">
          <cell r="A91">
            <v>888</v>
          </cell>
          <cell r="C91" t="str">
            <v>TRI-NEIGHBOURS</v>
          </cell>
        </row>
        <row r="92">
          <cell r="A92">
            <v>889</v>
          </cell>
          <cell r="C92" t="str">
            <v>PAPINEAU-CAMERON</v>
          </cell>
        </row>
        <row r="93">
          <cell r="A93">
            <v>891</v>
          </cell>
          <cell r="C93" t="str">
            <v>POWASSAN</v>
          </cell>
        </row>
        <row r="94">
          <cell r="A94">
            <v>904</v>
          </cell>
          <cell r="C94" t="str">
            <v>SPANISH</v>
          </cell>
        </row>
        <row r="95">
          <cell r="A95">
            <v>906</v>
          </cell>
          <cell r="C95" t="str">
            <v>SIOUX LOOKOUT</v>
          </cell>
        </row>
        <row r="96">
          <cell r="A96">
            <v>917</v>
          </cell>
          <cell r="C96" t="str">
            <v>ST. CHARLES</v>
          </cell>
        </row>
        <row r="97">
          <cell r="A97">
            <v>957</v>
          </cell>
          <cell r="C97" t="str">
            <v>CHISHOLM</v>
          </cell>
        </row>
        <row r="98">
          <cell r="A98">
            <v>959</v>
          </cell>
          <cell r="C98" t="str">
            <v>EAST FERRIS</v>
          </cell>
        </row>
        <row r="99">
          <cell r="A99">
            <v>969</v>
          </cell>
          <cell r="C99" t="str">
            <v>RAINY RIVER FFN</v>
          </cell>
        </row>
        <row r="100">
          <cell r="A100">
            <v>970</v>
          </cell>
          <cell r="C100" t="str">
            <v>CALLANDER</v>
          </cell>
        </row>
        <row r="101">
          <cell r="A101">
            <v>986</v>
          </cell>
          <cell r="C101" t="str">
            <v xml:space="preserve">BATCHEWANA </v>
          </cell>
        </row>
        <row r="102">
          <cell r="A102">
            <v>988</v>
          </cell>
          <cell r="C102" t="str">
            <v>NIPPISING FIRST NATION</v>
          </cell>
        </row>
        <row r="103">
          <cell r="A103">
            <v>989</v>
          </cell>
          <cell r="C103" t="str">
            <v>COCHRANE</v>
          </cell>
        </row>
        <row r="104">
          <cell r="A104">
            <v>39</v>
          </cell>
          <cell r="C104" t="str">
            <v>NORTH HURON</v>
          </cell>
        </row>
        <row r="105">
          <cell r="A105">
            <v>59</v>
          </cell>
          <cell r="C105" t="str">
            <v>ASHFIELD-COLBORNE-WAWANOSH</v>
          </cell>
        </row>
        <row r="106">
          <cell r="A106">
            <v>128</v>
          </cell>
          <cell r="C106" t="str">
            <v>HOWICK</v>
          </cell>
        </row>
        <row r="107">
          <cell r="A107">
            <v>152</v>
          </cell>
          <cell r="C107" t="str">
            <v>CHATSWORTH</v>
          </cell>
        </row>
        <row r="108">
          <cell r="A108">
            <v>162</v>
          </cell>
          <cell r="C108" t="str">
            <v>THE BLUE MOUNTAINS</v>
          </cell>
        </row>
        <row r="109">
          <cell r="A109">
            <v>166</v>
          </cell>
          <cell r="C109" t="str">
            <v>THAMES CENTRE</v>
          </cell>
        </row>
        <row r="110">
          <cell r="A110">
            <v>192</v>
          </cell>
          <cell r="C110" t="str">
            <v>WEST ELGIN</v>
          </cell>
        </row>
        <row r="111">
          <cell r="A111">
            <v>205</v>
          </cell>
          <cell r="C111" t="str">
            <v>RIDEAU LAKES</v>
          </cell>
        </row>
        <row r="112">
          <cell r="A112">
            <v>212</v>
          </cell>
          <cell r="C112" t="str">
            <v>GEORGIAN BLUFFS</v>
          </cell>
        </row>
        <row r="113">
          <cell r="A113">
            <v>216</v>
          </cell>
          <cell r="C113" t="str">
            <v>MEAFORD</v>
          </cell>
        </row>
        <row r="114">
          <cell r="A114">
            <v>229</v>
          </cell>
          <cell r="C114" t="str">
            <v>CENTRAL ELGIN</v>
          </cell>
        </row>
        <row r="115">
          <cell r="A115">
            <v>236</v>
          </cell>
          <cell r="C115" t="str">
            <v>NORTH GRENVILLE</v>
          </cell>
        </row>
        <row r="116">
          <cell r="A116">
            <v>239</v>
          </cell>
          <cell r="C116" t="str">
            <v>OTTAWA VALLEY</v>
          </cell>
        </row>
        <row r="117">
          <cell r="A117">
            <v>249</v>
          </cell>
          <cell r="C117" t="str">
            <v>HAWKESBURY JOINT RECYCLING</v>
          </cell>
        </row>
        <row r="118">
          <cell r="A118">
            <v>271</v>
          </cell>
          <cell r="C118" t="str">
            <v>NORTH GLENGARRY</v>
          </cell>
        </row>
        <row r="119">
          <cell r="A119">
            <v>275</v>
          </cell>
          <cell r="C119" t="str">
            <v>ST. CLAIR</v>
          </cell>
        </row>
        <row r="120">
          <cell r="A120">
            <v>282</v>
          </cell>
          <cell r="C120" t="str">
            <v>ATHENS</v>
          </cell>
        </row>
        <row r="121">
          <cell r="A121">
            <v>287</v>
          </cell>
          <cell r="C121" t="str">
            <v>MERRICKVILLE-WOLFORD</v>
          </cell>
        </row>
        <row r="122">
          <cell r="A122">
            <v>290</v>
          </cell>
          <cell r="C122" t="str">
            <v>NORTH STORMONT</v>
          </cell>
        </row>
        <row r="123">
          <cell r="A123">
            <v>294</v>
          </cell>
          <cell r="C123" t="str">
            <v>RUSSELL</v>
          </cell>
        </row>
        <row r="124">
          <cell r="A124">
            <v>296</v>
          </cell>
          <cell r="C124" t="str">
            <v>SOUTH FRONTENAC</v>
          </cell>
        </row>
        <row r="125">
          <cell r="A125">
            <v>301</v>
          </cell>
          <cell r="C125" t="str">
            <v>SOUTH STORMONT</v>
          </cell>
        </row>
        <row r="126">
          <cell r="A126">
            <v>321</v>
          </cell>
          <cell r="C126" t="str">
            <v>NORTH DUNDAS</v>
          </cell>
        </row>
        <row r="127">
          <cell r="A127">
            <v>325</v>
          </cell>
          <cell r="C127" t="str">
            <v>WHITEWATER REGION</v>
          </cell>
        </row>
        <row r="128">
          <cell r="A128">
            <v>346</v>
          </cell>
          <cell r="C128" t="str">
            <v>SOUTHWOLD</v>
          </cell>
        </row>
        <row r="129">
          <cell r="A129">
            <v>358</v>
          </cell>
          <cell r="C129" t="str">
            <v>BAYHAM</v>
          </cell>
        </row>
        <row r="130">
          <cell r="A130">
            <v>361</v>
          </cell>
          <cell r="C130" t="str">
            <v>CLARENCE-ROCKLAND</v>
          </cell>
        </row>
        <row r="131">
          <cell r="A131">
            <v>376</v>
          </cell>
          <cell r="C131" t="str">
            <v>THE NATION</v>
          </cell>
        </row>
        <row r="132">
          <cell r="A132">
            <v>382</v>
          </cell>
          <cell r="C132" t="str">
            <v>DUTTON-DUNWICH</v>
          </cell>
        </row>
        <row r="133">
          <cell r="A133">
            <v>389</v>
          </cell>
          <cell r="C133" t="str">
            <v>GREATER NAPANEE</v>
          </cell>
        </row>
        <row r="134">
          <cell r="A134">
            <v>434</v>
          </cell>
          <cell r="C134" t="str">
            <v>EDWARDSBURGH CARDINAL</v>
          </cell>
        </row>
        <row r="135">
          <cell r="A135">
            <v>437</v>
          </cell>
          <cell r="C135" t="str">
            <v>PLYMPTON-WYOMING</v>
          </cell>
        </row>
        <row r="136">
          <cell r="A136">
            <v>502</v>
          </cell>
          <cell r="C136" t="str">
            <v>SOUTH GLENGARRY</v>
          </cell>
        </row>
        <row r="137">
          <cell r="A137">
            <v>503</v>
          </cell>
          <cell r="C137" t="str">
            <v>MALAHIDE</v>
          </cell>
        </row>
        <row r="138">
          <cell r="A138">
            <v>510</v>
          </cell>
          <cell r="C138" t="str">
            <v>SOUTH DUNDAS</v>
          </cell>
        </row>
        <row r="139">
          <cell r="A139">
            <v>531</v>
          </cell>
          <cell r="C139" t="str">
            <v>BRANT</v>
          </cell>
        </row>
        <row r="140">
          <cell r="A140">
            <v>550</v>
          </cell>
          <cell r="C140" t="str">
            <v>HASTINGS HIGHLANDS</v>
          </cell>
        </row>
        <row r="141">
          <cell r="A141">
            <v>551</v>
          </cell>
          <cell r="C141" t="str">
            <v>HORTON</v>
          </cell>
        </row>
        <row r="142">
          <cell r="A142">
            <v>555</v>
          </cell>
          <cell r="C142" t="str">
            <v>GREY HIGHLANDS</v>
          </cell>
        </row>
        <row r="143">
          <cell r="A143">
            <v>556</v>
          </cell>
          <cell r="C143" t="str">
            <v>MCNAB-BRAESIDE</v>
          </cell>
        </row>
        <row r="144">
          <cell r="A144">
            <v>558</v>
          </cell>
          <cell r="C144" t="str">
            <v>SOUTHWEST MIDDLESEX</v>
          </cell>
        </row>
        <row r="145">
          <cell r="A145">
            <v>600</v>
          </cell>
          <cell r="C145" t="str">
            <v>ALFRED AND PLANTAGENET</v>
          </cell>
        </row>
        <row r="146">
          <cell r="A146">
            <v>604</v>
          </cell>
          <cell r="C146" t="str">
            <v>WEST GREY</v>
          </cell>
        </row>
        <row r="147">
          <cell r="A147">
            <v>612</v>
          </cell>
          <cell r="C147" t="str">
            <v>SOUTHGATE</v>
          </cell>
        </row>
        <row r="148">
          <cell r="A148">
            <v>711</v>
          </cell>
          <cell r="C148" t="str">
            <v>BANCROFT</v>
          </cell>
        </row>
        <row r="149">
          <cell r="A149">
            <v>712</v>
          </cell>
          <cell r="C149" t="str">
            <v>BECKWITH</v>
          </cell>
        </row>
        <row r="150">
          <cell r="A150">
            <v>718</v>
          </cell>
          <cell r="C150" t="str">
            <v>MISSISSAUGAS FN</v>
          </cell>
        </row>
        <row r="151">
          <cell r="A151">
            <v>736</v>
          </cell>
          <cell r="C151" t="str">
            <v>LAURENTIAN HILLS</v>
          </cell>
        </row>
        <row r="152">
          <cell r="A152">
            <v>757</v>
          </cell>
          <cell r="C152" t="str">
            <v>DRUMMOND-NORTH ELMSLEY</v>
          </cell>
        </row>
        <row r="153">
          <cell r="A153">
            <v>786</v>
          </cell>
          <cell r="C153" t="str">
            <v>HALDIMAND</v>
          </cell>
        </row>
        <row r="154">
          <cell r="A154">
            <v>854</v>
          </cell>
          <cell r="C154" t="str">
            <v>MISSISSIPPI MILLS</v>
          </cell>
        </row>
        <row r="155">
          <cell r="A155">
            <v>855</v>
          </cell>
          <cell r="C155" t="str">
            <v>MONTAGUE</v>
          </cell>
        </row>
        <row r="156">
          <cell r="A156">
            <v>862</v>
          </cell>
          <cell r="C156" t="str">
            <v>NEWBURY</v>
          </cell>
        </row>
        <row r="157">
          <cell r="A157">
            <v>958</v>
          </cell>
          <cell r="C157" t="str">
            <v>DEEP RIVER</v>
          </cell>
        </row>
        <row r="158">
          <cell r="A158">
            <v>967</v>
          </cell>
          <cell r="C158" t="str">
            <v>MOHAWKS OF THE BOQ</v>
          </cell>
        </row>
        <row r="159">
          <cell r="A159">
            <v>971</v>
          </cell>
          <cell r="C159" t="str">
            <v>LOYALIST</v>
          </cell>
        </row>
        <row r="160">
          <cell r="A160">
            <v>975</v>
          </cell>
          <cell r="C160" t="str">
            <v>ALGONQUINS OF PIKWAKANAGAN</v>
          </cell>
        </row>
        <row r="161">
          <cell r="A161">
            <v>976</v>
          </cell>
          <cell r="C161" t="str">
            <v>CHIPPEWAS OF NAWASH FIRST NATION</v>
          </cell>
        </row>
        <row r="162">
          <cell r="A162">
            <v>977</v>
          </cell>
          <cell r="C162" t="str">
            <v>ALDERVILLE FIRST NATION</v>
          </cell>
        </row>
        <row r="163">
          <cell r="A163">
            <v>983</v>
          </cell>
          <cell r="C163" t="str">
            <v>CURVE LAKE</v>
          </cell>
        </row>
        <row r="164">
          <cell r="A164">
            <v>188</v>
          </cell>
          <cell r="C164" t="str">
            <v>ARMOUR</v>
          </cell>
        </row>
        <row r="165">
          <cell r="A165">
            <v>232</v>
          </cell>
          <cell r="C165" t="str">
            <v>WHITESTONE</v>
          </cell>
        </row>
        <row r="166">
          <cell r="A166">
            <v>245</v>
          </cell>
          <cell r="C166" t="str">
            <v>THE ARCHIPELAGO</v>
          </cell>
        </row>
        <row r="167">
          <cell r="A167">
            <v>372</v>
          </cell>
          <cell r="C167" t="str">
            <v>CARLING</v>
          </cell>
        </row>
        <row r="168">
          <cell r="A168">
            <v>375</v>
          </cell>
          <cell r="C168" t="str">
            <v>MCDOUGALL</v>
          </cell>
        </row>
        <row r="169">
          <cell r="A169">
            <v>404</v>
          </cell>
          <cell r="C169" t="str">
            <v>SEGUIN</v>
          </cell>
        </row>
        <row r="170">
          <cell r="A170">
            <v>413</v>
          </cell>
          <cell r="C170" t="str">
            <v>MCKELLAR</v>
          </cell>
        </row>
        <row r="171">
          <cell r="A171">
            <v>537</v>
          </cell>
          <cell r="C171" t="str">
            <v>CASEY</v>
          </cell>
        </row>
        <row r="172">
          <cell r="A172">
            <v>545</v>
          </cell>
          <cell r="C172" t="str">
            <v>GILLIES</v>
          </cell>
        </row>
        <row r="173">
          <cell r="A173">
            <v>605</v>
          </cell>
          <cell r="C173" t="str">
            <v>KERNS</v>
          </cell>
        </row>
        <row r="174">
          <cell r="A174">
            <v>607</v>
          </cell>
          <cell r="C174" t="str">
            <v>HUDSON</v>
          </cell>
        </row>
        <row r="175">
          <cell r="A175">
            <v>610</v>
          </cell>
          <cell r="C175" t="str">
            <v>NEEBING</v>
          </cell>
        </row>
        <row r="176">
          <cell r="A176">
            <v>611</v>
          </cell>
          <cell r="C176" t="str">
            <v>CALVIN</v>
          </cell>
        </row>
        <row r="177">
          <cell r="A177">
            <v>616</v>
          </cell>
          <cell r="C177" t="str">
            <v>PERRY</v>
          </cell>
        </row>
        <row r="178">
          <cell r="A178">
            <v>692</v>
          </cell>
          <cell r="C178" t="str">
            <v>NORTHEAST RECYCLING ASSOCATION</v>
          </cell>
        </row>
        <row r="179">
          <cell r="A179">
            <v>706</v>
          </cell>
          <cell r="C179" t="str">
            <v>ARMSTRONG</v>
          </cell>
        </row>
        <row r="180">
          <cell r="A180">
            <v>709</v>
          </cell>
          <cell r="C180" t="str">
            <v>ASSIGINACK</v>
          </cell>
        </row>
        <row r="181">
          <cell r="A181">
            <v>714</v>
          </cell>
          <cell r="C181" t="str">
            <v>BILLINGS</v>
          </cell>
        </row>
        <row r="182">
          <cell r="A182">
            <v>749</v>
          </cell>
          <cell r="C182" t="str">
            <v>CONMEE</v>
          </cell>
        </row>
        <row r="183">
          <cell r="A183">
            <v>764</v>
          </cell>
          <cell r="C183" t="str">
            <v>EMO</v>
          </cell>
        </row>
        <row r="184">
          <cell r="A184">
            <v>775</v>
          </cell>
          <cell r="C184" t="str">
            <v>FRENCH RIVER</v>
          </cell>
        </row>
        <row r="185">
          <cell r="A185">
            <v>790</v>
          </cell>
          <cell r="C185" t="str">
            <v>HARLEY</v>
          </cell>
        </row>
        <row r="186">
          <cell r="A186">
            <v>796</v>
          </cell>
          <cell r="C186" t="str">
            <v>HILLIARD</v>
          </cell>
        </row>
        <row r="187">
          <cell r="A187">
            <v>797</v>
          </cell>
          <cell r="C187" t="str">
            <v>HILTON BEACH</v>
          </cell>
        </row>
        <row r="188">
          <cell r="A188">
            <v>801</v>
          </cell>
          <cell r="C188" t="str">
            <v>HURON SHORES</v>
          </cell>
        </row>
        <row r="189">
          <cell r="A189">
            <v>810</v>
          </cell>
          <cell r="C189" t="str">
            <v>KEARNEY</v>
          </cell>
        </row>
        <row r="190">
          <cell r="A190">
            <v>812</v>
          </cell>
          <cell r="C190" t="str">
            <v>KILLARNEY</v>
          </cell>
        </row>
        <row r="191">
          <cell r="A191">
            <v>818</v>
          </cell>
          <cell r="C191" t="str">
            <v>LAIRD, TOWNSHIP OF</v>
          </cell>
        </row>
        <row r="192">
          <cell r="A192">
            <v>833</v>
          </cell>
          <cell r="C192" t="str">
            <v>MACDONALD, MEREDITH &amp; ABERDEEN ADDITIONAL</v>
          </cell>
        </row>
        <row r="193">
          <cell r="A193">
            <v>834</v>
          </cell>
          <cell r="C193" t="str">
            <v>MACHAR</v>
          </cell>
        </row>
        <row r="194">
          <cell r="A194">
            <v>837</v>
          </cell>
          <cell r="C194" t="str">
            <v>MAGNETAWAN</v>
          </cell>
        </row>
        <row r="195">
          <cell r="A195">
            <v>847</v>
          </cell>
          <cell r="C195" t="str">
            <v>MCMURRICH/MONTEITH</v>
          </cell>
        </row>
        <row r="196">
          <cell r="A196">
            <v>866</v>
          </cell>
          <cell r="C196" t="str">
            <v>NIPISSING</v>
          </cell>
        </row>
        <row r="197">
          <cell r="A197">
            <v>871</v>
          </cell>
          <cell r="C197" t="str">
            <v>OCONNOR</v>
          </cell>
        </row>
        <row r="198">
          <cell r="A198">
            <v>873</v>
          </cell>
          <cell r="C198" t="str">
            <v>OLIVER PAIPOONGE</v>
          </cell>
        </row>
        <row r="199">
          <cell r="A199">
            <v>895</v>
          </cell>
          <cell r="C199" t="str">
            <v>RAINY RIVER</v>
          </cell>
        </row>
        <row r="200">
          <cell r="A200">
            <v>897</v>
          </cell>
          <cell r="C200" t="str">
            <v>RED LAKE</v>
          </cell>
        </row>
        <row r="201">
          <cell r="A201">
            <v>905</v>
          </cell>
          <cell r="C201" t="str">
            <v>SHUNIAH</v>
          </cell>
        </row>
        <row r="202">
          <cell r="A202">
            <v>907</v>
          </cell>
          <cell r="C202" t="str">
            <v>SIOUX NARROWS</v>
          </cell>
        </row>
        <row r="203">
          <cell r="A203">
            <v>918</v>
          </cell>
          <cell r="C203" t="str">
            <v>ST. JOSEPH</v>
          </cell>
        </row>
        <row r="204">
          <cell r="A204">
            <v>922</v>
          </cell>
          <cell r="C204" t="str">
            <v>STRONG</v>
          </cell>
        </row>
        <row r="205">
          <cell r="A205">
            <v>924</v>
          </cell>
          <cell r="C205" t="str">
            <v>TARBUTT &amp; TARBUT</v>
          </cell>
        </row>
        <row r="206">
          <cell r="A206">
            <v>929</v>
          </cell>
          <cell r="C206" t="str">
            <v>TERRACE BAY</v>
          </cell>
        </row>
        <row r="207">
          <cell r="A207">
            <v>955</v>
          </cell>
          <cell r="C207" t="str">
            <v>BONFIELD</v>
          </cell>
        </row>
        <row r="208">
          <cell r="A208">
            <v>973</v>
          </cell>
          <cell r="C208" t="str">
            <v>CHARLTON AND DACK</v>
          </cell>
        </row>
        <row r="209">
          <cell r="A209">
            <v>974</v>
          </cell>
          <cell r="C209" t="str">
            <v>SERPENT RIVER FN</v>
          </cell>
        </row>
        <row r="210">
          <cell r="A210">
            <v>978</v>
          </cell>
          <cell r="C210" t="str">
            <v>SAGAMOK ANISHNAWBEK</v>
          </cell>
        </row>
        <row r="211">
          <cell r="A211">
            <v>985</v>
          </cell>
          <cell r="C211" t="str">
            <v xml:space="preserve">WIKWEMIKONG </v>
          </cell>
        </row>
        <row r="212">
          <cell r="A212">
            <v>990</v>
          </cell>
          <cell r="C212" t="str">
            <v>MINAKI RECYCLING CORP</v>
          </cell>
        </row>
        <row r="213">
          <cell r="A213">
            <v>100</v>
          </cell>
          <cell r="C213" t="str">
            <v>ONEIDA NATION</v>
          </cell>
        </row>
        <row r="214">
          <cell r="A214">
            <v>159</v>
          </cell>
          <cell r="C214" t="str">
            <v>DYSART ET AL</v>
          </cell>
        </row>
        <row r="215">
          <cell r="A215">
            <v>173</v>
          </cell>
          <cell r="C215" t="str">
            <v>ALGONQUIN HIGHLANDS</v>
          </cell>
        </row>
        <row r="216">
          <cell r="A216">
            <v>204</v>
          </cell>
          <cell r="C216" t="str">
            <v>LEEDS AND THE THOUSAND ISLANDS</v>
          </cell>
        </row>
        <row r="217">
          <cell r="A217">
            <v>218</v>
          </cell>
          <cell r="C217" t="str">
            <v>ELIZABETHTOWN-KITLEY</v>
          </cell>
        </row>
        <row r="218">
          <cell r="A218">
            <v>230</v>
          </cell>
          <cell r="C218" t="str">
            <v>FRONT OF YONGE</v>
          </cell>
        </row>
        <row r="219">
          <cell r="A219">
            <v>277</v>
          </cell>
          <cell r="C219" t="str">
            <v>FRONTENAC ISLANDS</v>
          </cell>
        </row>
        <row r="220">
          <cell r="A220">
            <v>279</v>
          </cell>
          <cell r="C220" t="str">
            <v>AUGUSTA</v>
          </cell>
        </row>
        <row r="221">
          <cell r="A221">
            <v>331</v>
          </cell>
          <cell r="C221" t="str">
            <v>STONE MILLS</v>
          </cell>
        </row>
        <row r="222">
          <cell r="A222">
            <v>369</v>
          </cell>
          <cell r="C222" t="str">
            <v>HIGHLANDS EAST</v>
          </cell>
        </row>
        <row r="223">
          <cell r="A223">
            <v>416</v>
          </cell>
          <cell r="C223" t="str">
            <v>BRUDENELL, LYNDOCH AND RAGLAN</v>
          </cell>
        </row>
        <row r="224">
          <cell r="A224">
            <v>420</v>
          </cell>
          <cell r="C224" t="str">
            <v>NORTHERN BRUCE P</v>
          </cell>
        </row>
        <row r="225">
          <cell r="A225">
            <v>508</v>
          </cell>
          <cell r="C225" t="str">
            <v>CARLOW MAYO</v>
          </cell>
        </row>
        <row r="226">
          <cell r="A226">
            <v>512</v>
          </cell>
          <cell r="C226" t="str">
            <v>TAY VALLEY</v>
          </cell>
        </row>
        <row r="227">
          <cell r="A227">
            <v>516</v>
          </cell>
          <cell r="C227" t="str">
            <v>LANARK HIGHLANDS</v>
          </cell>
        </row>
        <row r="228">
          <cell r="A228">
            <v>521</v>
          </cell>
          <cell r="C228" t="str">
            <v>ADDINGTON HIGHLANDS</v>
          </cell>
        </row>
        <row r="229">
          <cell r="A229">
            <v>522</v>
          </cell>
          <cell r="C229" t="str">
            <v>ADMASTON/BROMLEY</v>
          </cell>
        </row>
        <row r="230">
          <cell r="A230">
            <v>523</v>
          </cell>
          <cell r="C230" t="str">
            <v>MINDEN HILLS</v>
          </cell>
        </row>
        <row r="231">
          <cell r="A231">
            <v>527</v>
          </cell>
          <cell r="C231" t="str">
            <v>GREATER MADAWASKA</v>
          </cell>
        </row>
        <row r="232">
          <cell r="A232">
            <v>543</v>
          </cell>
          <cell r="C232" t="str">
            <v>ENNISKILLEN</v>
          </cell>
        </row>
        <row r="233">
          <cell r="A233">
            <v>547</v>
          </cell>
          <cell r="C233" t="str">
            <v>BONNECHERE VALLEY</v>
          </cell>
        </row>
        <row r="234">
          <cell r="A234">
            <v>552</v>
          </cell>
          <cell r="C234" t="str">
            <v>KILLALOE, HAGARTY, AND RICHARDS</v>
          </cell>
        </row>
        <row r="235">
          <cell r="A235">
            <v>567</v>
          </cell>
          <cell r="C235" t="str">
            <v>MADAWASKA VALLEY</v>
          </cell>
        </row>
        <row r="236">
          <cell r="A236">
            <v>629</v>
          </cell>
          <cell r="C236" t="str">
            <v>CENTRAL FRONTENAC</v>
          </cell>
        </row>
        <row r="237">
          <cell r="A237">
            <v>630</v>
          </cell>
          <cell r="C237" t="str">
            <v>NORTH FRONTENAC</v>
          </cell>
        </row>
        <row r="238">
          <cell r="A238">
            <v>695</v>
          </cell>
          <cell r="C238" t="str">
            <v xml:space="preserve">CHIPPEWAS OF KETTLE AND STONY POINT </v>
          </cell>
        </row>
        <row r="239">
          <cell r="A239">
            <v>771</v>
          </cell>
          <cell r="C239" t="str">
            <v>FARADAY</v>
          </cell>
        </row>
        <row r="240">
          <cell r="A240">
            <v>830</v>
          </cell>
          <cell r="C240" t="str">
            <v>LIMERICK</v>
          </cell>
        </row>
        <row r="241">
          <cell r="A241">
            <v>936</v>
          </cell>
          <cell r="C241" t="str">
            <v>TUDOR &amp; CASHEL</v>
          </cell>
        </row>
        <row r="242">
          <cell r="A242">
            <v>952</v>
          </cell>
          <cell r="C242" t="str">
            <v>WOLLASTON</v>
          </cell>
        </row>
        <row r="243">
          <cell r="A243">
            <v>982</v>
          </cell>
          <cell r="C243" t="str">
            <v xml:space="preserve">WALPOLE ISLAND </v>
          </cell>
        </row>
        <row r="244">
          <cell r="A244">
            <v>987</v>
          </cell>
          <cell r="C244" t="str">
            <v>SIX NATIONS</v>
          </cell>
        </row>
        <row r="245">
          <cell r="A245">
            <v>998</v>
          </cell>
          <cell r="C245" t="str">
            <v>BEAUSOLIEL FIRST NATIONS</v>
          </cell>
        </row>
      </sheetData>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57"/>
  <sheetViews>
    <sheetView tabSelected="1" workbookViewId="0">
      <pane xSplit="1" ySplit="4" topLeftCell="B5" activePane="bottomRight" state="frozen"/>
      <selection pane="topRight" activeCell="B1" sqref="B1"/>
      <selection pane="bottomLeft" activeCell="A5" sqref="A5"/>
      <selection pane="bottomRight" activeCell="F1" sqref="F1"/>
    </sheetView>
  </sheetViews>
  <sheetFormatPr defaultRowHeight="12.6" x14ac:dyDescent="0.25"/>
  <cols>
    <col min="1" max="1" width="1.5546875" customWidth="1"/>
    <col min="2" max="2" width="9.5546875" customWidth="1"/>
    <col min="3" max="3" width="9" customWidth="1"/>
    <col min="4" max="4" width="46.44140625" customWidth="1"/>
    <col min="5" max="5" width="15.33203125" style="6" customWidth="1"/>
    <col min="6" max="6" width="12" style="6" customWidth="1"/>
    <col min="7" max="7" width="14" customWidth="1"/>
    <col min="8" max="8" width="14.33203125" customWidth="1"/>
    <col min="9" max="9" width="14.6640625" customWidth="1"/>
    <col min="10" max="10" width="14.44140625" customWidth="1"/>
    <col min="11" max="11" width="13.6640625" customWidth="1"/>
    <col min="12" max="12" width="14.6640625" customWidth="1"/>
    <col min="13" max="13" width="14.5546875" customWidth="1"/>
    <col min="14" max="14" width="23.33203125" customWidth="1"/>
    <col min="15" max="15" width="15.6640625" style="6" customWidth="1"/>
    <col min="16" max="16" width="13.6640625" customWidth="1"/>
  </cols>
  <sheetData>
    <row r="1" spans="1:16" ht="56.25" customHeight="1" thickBot="1" x14ac:dyDescent="0.3">
      <c r="A1" s="30"/>
      <c r="B1" s="31"/>
      <c r="C1" s="31"/>
      <c r="D1" s="31"/>
      <c r="E1" s="32"/>
    </row>
    <row r="2" spans="1:16" ht="22.5" customHeight="1" x14ac:dyDescent="0.3">
      <c r="B2" s="4" t="s">
        <v>262</v>
      </c>
    </row>
    <row r="3" spans="1:16" ht="13.2" thickBot="1" x14ac:dyDescent="0.3"/>
    <row r="4" spans="1:16" s="1" customFormat="1" ht="82.5" customHeight="1" thickBot="1" x14ac:dyDescent="0.3">
      <c r="B4" s="3" t="s">
        <v>238</v>
      </c>
      <c r="C4" s="3" t="s">
        <v>237</v>
      </c>
      <c r="D4" s="2" t="s">
        <v>239</v>
      </c>
      <c r="E4" s="3" t="s">
        <v>253</v>
      </c>
      <c r="F4" s="7" t="s">
        <v>254</v>
      </c>
      <c r="G4" s="2" t="s">
        <v>240</v>
      </c>
      <c r="H4" s="2" t="s">
        <v>241</v>
      </c>
      <c r="I4" s="2" t="s">
        <v>242</v>
      </c>
      <c r="J4" s="2" t="s">
        <v>248</v>
      </c>
      <c r="K4" s="2" t="s">
        <v>243</v>
      </c>
      <c r="L4" s="2" t="s">
        <v>244</v>
      </c>
      <c r="M4" s="2" t="s">
        <v>245</v>
      </c>
      <c r="N4" s="3" t="s">
        <v>261</v>
      </c>
      <c r="O4" s="2" t="s">
        <v>246</v>
      </c>
      <c r="P4" s="2" t="s">
        <v>247</v>
      </c>
    </row>
    <row r="5" spans="1:16" ht="13.5" customHeight="1" x14ac:dyDescent="0.3">
      <c r="B5" s="50">
        <v>1</v>
      </c>
      <c r="C5" s="48">
        <v>1</v>
      </c>
      <c r="D5" s="49" t="s">
        <v>85</v>
      </c>
      <c r="E5" s="16">
        <v>43970.659999999996</v>
      </c>
      <c r="F5" s="44" t="s">
        <v>3</v>
      </c>
      <c r="G5" s="5">
        <v>5078530.2</v>
      </c>
      <c r="H5" s="5">
        <v>3404146.69</v>
      </c>
      <c r="I5" s="5">
        <v>173491.31</v>
      </c>
      <c r="J5" s="5">
        <v>126136.06</v>
      </c>
      <c r="K5" s="5">
        <v>19594.32</v>
      </c>
      <c r="L5" s="5">
        <v>311091.82</v>
      </c>
      <c r="M5" s="43">
        <f>L5/(N5-L5)</f>
        <v>3.5343717855017588E-2</v>
      </c>
      <c r="N5" s="5">
        <f>G5+H5+I5+J5+K5+L5</f>
        <v>9112990.4000000022</v>
      </c>
      <c r="O5" s="12">
        <v>1406231.25</v>
      </c>
      <c r="P5" s="51">
        <f>N5-O5</f>
        <v>7706759.1500000022</v>
      </c>
    </row>
    <row r="6" spans="1:16" ht="13.5" customHeight="1" x14ac:dyDescent="0.3">
      <c r="B6" s="52">
        <v>20</v>
      </c>
      <c r="C6" s="45">
        <v>1</v>
      </c>
      <c r="D6" s="46" t="s">
        <v>222</v>
      </c>
      <c r="E6" s="16">
        <v>125140.00999999998</v>
      </c>
      <c r="F6" s="44" t="s">
        <v>3</v>
      </c>
      <c r="G6" s="5">
        <v>31669911.539999999</v>
      </c>
      <c r="H6" s="5">
        <v>25495803.609999999</v>
      </c>
      <c r="I6" s="5">
        <v>7459078.5999999996</v>
      </c>
      <c r="J6" s="5">
        <v>2288436.9500000002</v>
      </c>
      <c r="K6" s="5">
        <v>1113526.22</v>
      </c>
      <c r="L6" s="5">
        <v>2674627.2599999998</v>
      </c>
      <c r="M6" s="43">
        <f t="shared" ref="M6:M69" si="0">L6/(N6-L6)</f>
        <v>3.9317283097081671E-2</v>
      </c>
      <c r="N6" s="5">
        <f t="shared" ref="N6:N69" si="1">G6+H6+I6+J6+K6+L6</f>
        <v>70701384.180000007</v>
      </c>
      <c r="O6" s="12">
        <v>16340187.690000003</v>
      </c>
      <c r="P6" s="51">
        <f t="shared" ref="P6:P69" si="2">N6-O6</f>
        <v>54361196.490000002</v>
      </c>
    </row>
    <row r="7" spans="1:16" s="6" customFormat="1" ht="13.5" customHeight="1" x14ac:dyDescent="0.3">
      <c r="B7" s="52">
        <v>50</v>
      </c>
      <c r="C7" s="45">
        <v>1</v>
      </c>
      <c r="D7" s="46" t="s">
        <v>115</v>
      </c>
      <c r="E7" s="16">
        <v>23190.65</v>
      </c>
      <c r="F7" s="44" t="s">
        <v>6</v>
      </c>
      <c r="G7" s="5">
        <v>5277114.0500000007</v>
      </c>
      <c r="H7" s="5">
        <v>3776772.8099999996</v>
      </c>
      <c r="I7" s="5">
        <v>77155.47</v>
      </c>
      <c r="J7" s="5">
        <v>187531.78</v>
      </c>
      <c r="K7" s="5">
        <v>269071.56</v>
      </c>
      <c r="L7" s="5">
        <v>323994.78999999998</v>
      </c>
      <c r="M7" s="43">
        <f t="shared" si="0"/>
        <v>3.3792945750361673E-2</v>
      </c>
      <c r="N7" s="5">
        <f t="shared" si="1"/>
        <v>9911640.459999999</v>
      </c>
      <c r="O7" s="12">
        <v>3453614.8900000006</v>
      </c>
      <c r="P7" s="51">
        <f t="shared" si="2"/>
        <v>6458025.5699999984</v>
      </c>
    </row>
    <row r="8" spans="1:16" s="6" customFormat="1" ht="13.5" customHeight="1" x14ac:dyDescent="0.3">
      <c r="B8" s="52">
        <v>97</v>
      </c>
      <c r="C8" s="45">
        <v>1</v>
      </c>
      <c r="D8" s="46" t="s">
        <v>236</v>
      </c>
      <c r="E8" s="16">
        <v>67811.190000000017</v>
      </c>
      <c r="F8" s="44" t="s">
        <v>3</v>
      </c>
      <c r="G8" s="5">
        <v>9510789.9000000004</v>
      </c>
      <c r="H8" s="5">
        <v>10758443.26</v>
      </c>
      <c r="I8" s="5">
        <v>2611162.09</v>
      </c>
      <c r="J8" s="5">
        <v>744635.76</v>
      </c>
      <c r="K8" s="5">
        <v>559498.42000000004</v>
      </c>
      <c r="L8" s="5">
        <v>825453.07</v>
      </c>
      <c r="M8" s="43">
        <f t="shared" si="0"/>
        <v>3.413145053697246E-2</v>
      </c>
      <c r="N8" s="5">
        <f t="shared" si="1"/>
        <v>25009982.500000004</v>
      </c>
      <c r="O8" s="12">
        <v>9071705.5600000005</v>
      </c>
      <c r="P8" s="51">
        <f t="shared" si="2"/>
        <v>15938276.940000003</v>
      </c>
    </row>
    <row r="9" spans="1:16" s="6" customFormat="1" ht="13.5" customHeight="1" x14ac:dyDescent="0.3">
      <c r="B9" s="52">
        <v>172</v>
      </c>
      <c r="C9" s="45">
        <v>1</v>
      </c>
      <c r="D9" s="46" t="s">
        <v>86</v>
      </c>
      <c r="E9" s="16">
        <v>35625.740000000005</v>
      </c>
      <c r="F9" s="44" t="s">
        <v>6</v>
      </c>
      <c r="G9" s="5">
        <v>8895547.3099999987</v>
      </c>
      <c r="H9" s="5">
        <v>4210888.2699999996</v>
      </c>
      <c r="I9" s="5">
        <v>123840.99</v>
      </c>
      <c r="J9" s="5">
        <v>184398.90000000002</v>
      </c>
      <c r="K9" s="5">
        <v>265548.84999999998</v>
      </c>
      <c r="L9" s="5">
        <v>456282.75</v>
      </c>
      <c r="M9" s="43">
        <f t="shared" si="0"/>
        <v>3.3353455274335739E-2</v>
      </c>
      <c r="N9" s="5">
        <f t="shared" si="1"/>
        <v>14136507.069999998</v>
      </c>
      <c r="O9" s="12">
        <v>4169394.9099999997</v>
      </c>
      <c r="P9" s="51">
        <f t="shared" si="2"/>
        <v>9967112.1599999983</v>
      </c>
    </row>
    <row r="10" spans="1:16" s="6" customFormat="1" ht="13.5" customHeight="1" x14ac:dyDescent="0.3">
      <c r="B10" s="52">
        <v>270</v>
      </c>
      <c r="C10" s="45">
        <v>1</v>
      </c>
      <c r="D10" s="46" t="s">
        <v>166</v>
      </c>
      <c r="E10" s="16">
        <v>86316.640000000029</v>
      </c>
      <c r="F10" s="44" t="s">
        <v>3</v>
      </c>
      <c r="G10" s="5">
        <v>17380626.539999999</v>
      </c>
      <c r="H10" s="5">
        <v>15534872.84</v>
      </c>
      <c r="I10" s="5">
        <v>484362.17</v>
      </c>
      <c r="J10" s="5">
        <v>1205024.82</v>
      </c>
      <c r="K10" s="5">
        <v>959014.58</v>
      </c>
      <c r="L10" s="5">
        <v>1292802.8600000001</v>
      </c>
      <c r="M10" s="43">
        <f t="shared" si="0"/>
        <v>3.6351548212261012E-2</v>
      </c>
      <c r="N10" s="5">
        <f t="shared" si="1"/>
        <v>36856703.809999995</v>
      </c>
      <c r="O10" s="12">
        <v>10286356.529999999</v>
      </c>
      <c r="P10" s="51">
        <f t="shared" si="2"/>
        <v>26570347.279999994</v>
      </c>
    </row>
    <row r="11" spans="1:16" s="6" customFormat="1" ht="13.5" customHeight="1" x14ac:dyDescent="0.3">
      <c r="B11" s="52">
        <v>6</v>
      </c>
      <c r="C11" s="45">
        <v>2</v>
      </c>
      <c r="D11" s="46" t="s">
        <v>60</v>
      </c>
      <c r="E11" s="16">
        <v>43777</v>
      </c>
      <c r="F11" s="44" t="s">
        <v>6</v>
      </c>
      <c r="G11" s="5">
        <v>10757186.120000001</v>
      </c>
      <c r="H11" s="5">
        <v>5955399.9800000004</v>
      </c>
      <c r="I11" s="5">
        <v>271955.96000000002</v>
      </c>
      <c r="J11" s="5">
        <v>444043.65</v>
      </c>
      <c r="K11" s="5">
        <v>490638.59</v>
      </c>
      <c r="L11" s="5">
        <v>609004.26</v>
      </c>
      <c r="M11" s="43">
        <f t="shared" si="0"/>
        <v>3.3986083873061401E-2</v>
      </c>
      <c r="N11" s="5">
        <f t="shared" si="1"/>
        <v>18528228.560000002</v>
      </c>
      <c r="O11" s="12">
        <v>5350826.83</v>
      </c>
      <c r="P11" s="51">
        <f t="shared" si="2"/>
        <v>13177401.730000002</v>
      </c>
    </row>
    <row r="12" spans="1:16" s="6" customFormat="1" ht="13.5" customHeight="1" x14ac:dyDescent="0.3">
      <c r="B12" s="52">
        <v>18</v>
      </c>
      <c r="C12" s="45">
        <v>2</v>
      </c>
      <c r="D12" s="46" t="s">
        <v>70</v>
      </c>
      <c r="E12" s="16">
        <v>23044.730000000003</v>
      </c>
      <c r="F12" s="44" t="s">
        <v>6</v>
      </c>
      <c r="G12" s="5">
        <v>3904100.8200000003</v>
      </c>
      <c r="H12" s="5">
        <v>2989073.71</v>
      </c>
      <c r="I12" s="5">
        <v>9146.64</v>
      </c>
      <c r="J12" s="5">
        <v>237904.16999999998</v>
      </c>
      <c r="K12" s="5">
        <v>237911.84</v>
      </c>
      <c r="L12" s="5">
        <v>264864.40000000002</v>
      </c>
      <c r="M12" s="43">
        <f t="shared" si="0"/>
        <v>3.5898546413310257E-2</v>
      </c>
      <c r="N12" s="5">
        <f t="shared" si="1"/>
        <v>7643001.5800000001</v>
      </c>
      <c r="O12" s="12">
        <v>3443707.6</v>
      </c>
      <c r="P12" s="51">
        <f t="shared" si="2"/>
        <v>4199293.9800000004</v>
      </c>
    </row>
    <row r="13" spans="1:16" s="6" customFormat="1" ht="13.5" customHeight="1" x14ac:dyDescent="0.3">
      <c r="B13" s="52">
        <v>53</v>
      </c>
      <c r="C13" s="45">
        <v>2</v>
      </c>
      <c r="D13" s="46" t="s">
        <v>227</v>
      </c>
      <c r="E13" s="16">
        <v>33262.797399999996</v>
      </c>
      <c r="F13" s="44" t="s">
        <v>6</v>
      </c>
      <c r="G13" s="5">
        <v>7456792.9299999997</v>
      </c>
      <c r="H13" s="5">
        <v>3598373.96</v>
      </c>
      <c r="I13" s="5">
        <v>19033.439999999999</v>
      </c>
      <c r="J13" s="5">
        <v>247842.76</v>
      </c>
      <c r="K13" s="5">
        <v>177710.56</v>
      </c>
      <c r="L13" s="5">
        <v>391025.06</v>
      </c>
      <c r="M13" s="43">
        <f t="shared" si="0"/>
        <v>3.4002907531849605E-2</v>
      </c>
      <c r="N13" s="5">
        <f t="shared" si="1"/>
        <v>11890778.710000001</v>
      </c>
      <c r="O13" s="12">
        <v>4165499.05</v>
      </c>
      <c r="P13" s="51">
        <f t="shared" si="2"/>
        <v>7725279.6600000011</v>
      </c>
    </row>
    <row r="14" spans="1:16" s="6" customFormat="1" ht="13.5" customHeight="1" x14ac:dyDescent="0.3">
      <c r="B14" s="52">
        <v>335</v>
      </c>
      <c r="C14" s="45">
        <v>2</v>
      </c>
      <c r="D14" s="46" t="s">
        <v>191</v>
      </c>
      <c r="E14" s="16">
        <v>25734.3982</v>
      </c>
      <c r="F14" s="44" t="s">
        <v>6</v>
      </c>
      <c r="G14" s="5">
        <v>5862732.8099999996</v>
      </c>
      <c r="H14" s="5">
        <v>1834847.1</v>
      </c>
      <c r="I14" s="5">
        <v>1490326.4500000002</v>
      </c>
      <c r="J14" s="5">
        <v>62032.44</v>
      </c>
      <c r="K14" s="5">
        <v>17168.98</v>
      </c>
      <c r="L14" s="5">
        <v>284617.63</v>
      </c>
      <c r="M14" s="43">
        <f t="shared" si="0"/>
        <v>3.0712670744399179E-2</v>
      </c>
      <c r="N14" s="5">
        <f t="shared" si="1"/>
        <v>9551725.4100000001</v>
      </c>
      <c r="O14" s="12">
        <v>3540849.7199999997</v>
      </c>
      <c r="P14" s="51">
        <f t="shared" si="2"/>
        <v>6010875.6900000004</v>
      </c>
    </row>
    <row r="15" spans="1:16" s="6" customFormat="1" ht="13.5" customHeight="1" x14ac:dyDescent="0.3">
      <c r="B15" s="52">
        <v>357</v>
      </c>
      <c r="C15" s="45">
        <v>2</v>
      </c>
      <c r="D15" s="46" t="s">
        <v>142</v>
      </c>
      <c r="E15" s="16">
        <v>36939.97</v>
      </c>
      <c r="F15" s="44" t="s">
        <v>6</v>
      </c>
      <c r="G15" s="5">
        <v>7104657.1699999999</v>
      </c>
      <c r="H15" s="5">
        <v>3741801.33</v>
      </c>
      <c r="I15" s="5">
        <v>248994.34</v>
      </c>
      <c r="J15" s="5">
        <v>162826.84</v>
      </c>
      <c r="K15" s="5">
        <v>175725.44</v>
      </c>
      <c r="L15" s="5">
        <v>437405.49</v>
      </c>
      <c r="M15" s="43">
        <f t="shared" si="0"/>
        <v>3.8254792210553078E-2</v>
      </c>
      <c r="N15" s="5">
        <f t="shared" si="1"/>
        <v>11871410.609999999</v>
      </c>
      <c r="O15" s="12">
        <v>4922014.18</v>
      </c>
      <c r="P15" s="51">
        <f t="shared" si="2"/>
        <v>6949396.4299999997</v>
      </c>
    </row>
    <row r="16" spans="1:16" s="6" customFormat="1" ht="13.5" customHeight="1" x14ac:dyDescent="0.3">
      <c r="B16" s="52">
        <v>441</v>
      </c>
      <c r="C16" s="45">
        <v>2</v>
      </c>
      <c r="D16" s="46" t="s">
        <v>161</v>
      </c>
      <c r="E16" s="16">
        <v>60103.23000000001</v>
      </c>
      <c r="F16" s="44" t="s">
        <v>6</v>
      </c>
      <c r="G16" s="5">
        <v>11308857.220000001</v>
      </c>
      <c r="H16" s="5">
        <v>6369312.7199999997</v>
      </c>
      <c r="I16" s="5">
        <v>17386.189999999999</v>
      </c>
      <c r="J16" s="5">
        <v>205043.16999999998</v>
      </c>
      <c r="K16" s="5">
        <v>64950.07</v>
      </c>
      <c r="L16" s="5">
        <v>622030.38</v>
      </c>
      <c r="M16" s="43">
        <f t="shared" si="0"/>
        <v>3.4623510096424059E-2</v>
      </c>
      <c r="N16" s="5">
        <f t="shared" si="1"/>
        <v>18587579.750000004</v>
      </c>
      <c r="O16" s="12">
        <v>9806108.209999999</v>
      </c>
      <c r="P16" s="51">
        <f t="shared" si="2"/>
        <v>8781471.5400000047</v>
      </c>
    </row>
    <row r="17" spans="2:16" s="6" customFormat="1" ht="13.5" customHeight="1" x14ac:dyDescent="0.3">
      <c r="B17" s="52">
        <v>14</v>
      </c>
      <c r="C17" s="45">
        <v>3</v>
      </c>
      <c r="D17" s="46" t="s">
        <v>19</v>
      </c>
      <c r="E17" s="16">
        <v>11989.330000000002</v>
      </c>
      <c r="F17" s="44" t="s">
        <v>6</v>
      </c>
      <c r="G17" s="5">
        <v>1845396.89</v>
      </c>
      <c r="H17" s="5">
        <v>0</v>
      </c>
      <c r="I17" s="5">
        <v>320523.02</v>
      </c>
      <c r="J17" s="5">
        <v>148762.21</v>
      </c>
      <c r="K17" s="5">
        <v>9756.5300000000007</v>
      </c>
      <c r="L17" s="5">
        <v>80754.53</v>
      </c>
      <c r="M17" s="43">
        <f t="shared" si="0"/>
        <v>3.4741519205077752E-2</v>
      </c>
      <c r="N17" s="5">
        <f t="shared" si="1"/>
        <v>2405193.1799999997</v>
      </c>
      <c r="O17" s="12">
        <v>326680.98</v>
      </c>
      <c r="P17" s="51">
        <f t="shared" si="2"/>
        <v>2078512.1999999997</v>
      </c>
    </row>
    <row r="18" spans="2:16" s="6" customFormat="1" ht="13.5" customHeight="1" x14ac:dyDescent="0.3">
      <c r="B18" s="52">
        <v>36</v>
      </c>
      <c r="C18" s="45">
        <v>3</v>
      </c>
      <c r="D18" s="46" t="s">
        <v>83</v>
      </c>
      <c r="E18" s="16">
        <v>8117.8400000000011</v>
      </c>
      <c r="F18" s="44" t="s">
        <v>3</v>
      </c>
      <c r="G18" s="5">
        <v>1484000.19</v>
      </c>
      <c r="H18" s="5">
        <v>3763015.92</v>
      </c>
      <c r="I18" s="5">
        <v>209356.23</v>
      </c>
      <c r="J18" s="5">
        <v>32383.86</v>
      </c>
      <c r="K18" s="5">
        <v>137866.92000000001</v>
      </c>
      <c r="L18" s="5">
        <v>281331.15999999997</v>
      </c>
      <c r="M18" s="43">
        <f t="shared" si="0"/>
        <v>5.0000000710905969E-2</v>
      </c>
      <c r="N18" s="5">
        <f t="shared" si="1"/>
        <v>5907954.2800000003</v>
      </c>
      <c r="O18" s="12">
        <v>775116.69000000018</v>
      </c>
      <c r="P18" s="51">
        <f t="shared" si="2"/>
        <v>5132837.59</v>
      </c>
    </row>
    <row r="19" spans="2:16" s="6" customFormat="1" ht="13.5" customHeight="1" x14ac:dyDescent="0.3">
      <c r="B19" s="52">
        <v>55</v>
      </c>
      <c r="C19" s="45">
        <v>3</v>
      </c>
      <c r="D19" s="46" t="s">
        <v>187</v>
      </c>
      <c r="E19" s="16">
        <v>5026.28</v>
      </c>
      <c r="F19" s="44" t="s">
        <v>6</v>
      </c>
      <c r="G19" s="5">
        <v>904092.42</v>
      </c>
      <c r="H19" s="5">
        <v>485414.93</v>
      </c>
      <c r="I19" s="5">
        <v>102473.16</v>
      </c>
      <c r="J19" s="5">
        <v>827.01</v>
      </c>
      <c r="K19" s="5">
        <v>0</v>
      </c>
      <c r="L19" s="5">
        <v>47392.68</v>
      </c>
      <c r="M19" s="43">
        <f t="shared" si="0"/>
        <v>3.1747348110893761E-2</v>
      </c>
      <c r="N19" s="5">
        <f t="shared" si="1"/>
        <v>1540200.2</v>
      </c>
      <c r="O19" s="12">
        <v>198951.28000000003</v>
      </c>
      <c r="P19" s="51">
        <f t="shared" si="2"/>
        <v>1341248.92</v>
      </c>
    </row>
    <row r="20" spans="2:16" s="6" customFormat="1" ht="13.5" customHeight="1" x14ac:dyDescent="0.3">
      <c r="B20" s="52">
        <v>103</v>
      </c>
      <c r="C20" s="45">
        <v>3</v>
      </c>
      <c r="D20" s="46" t="s">
        <v>185</v>
      </c>
      <c r="E20" s="16">
        <v>4416.28</v>
      </c>
      <c r="F20" s="44" t="s">
        <v>3</v>
      </c>
      <c r="G20" s="5">
        <v>773499.15</v>
      </c>
      <c r="H20" s="5">
        <v>607577.72</v>
      </c>
      <c r="I20" s="5">
        <v>0</v>
      </c>
      <c r="J20" s="5">
        <v>3609.67</v>
      </c>
      <c r="K20" s="5">
        <v>0</v>
      </c>
      <c r="L20" s="5">
        <v>42768.52</v>
      </c>
      <c r="M20" s="43">
        <f t="shared" si="0"/>
        <v>3.0886788283505662E-2</v>
      </c>
      <c r="N20" s="5">
        <f t="shared" si="1"/>
        <v>1427455.06</v>
      </c>
      <c r="O20" s="12">
        <v>726198.01</v>
      </c>
      <c r="P20" s="51">
        <f t="shared" si="2"/>
        <v>701257.05</v>
      </c>
    </row>
    <row r="21" spans="2:16" s="6" customFormat="1" ht="13.5" customHeight="1" x14ac:dyDescent="0.3">
      <c r="B21" s="52">
        <v>123</v>
      </c>
      <c r="C21" s="45">
        <v>3</v>
      </c>
      <c r="D21" s="46" t="s">
        <v>220</v>
      </c>
      <c r="E21" s="16">
        <v>6092.3600000000006</v>
      </c>
      <c r="F21" s="44" t="s">
        <v>6</v>
      </c>
      <c r="G21" s="5">
        <v>471013.65</v>
      </c>
      <c r="H21" s="5">
        <v>411194.36</v>
      </c>
      <c r="I21" s="5">
        <v>289828.97000000003</v>
      </c>
      <c r="J21" s="5">
        <v>65313.97</v>
      </c>
      <c r="K21" s="5">
        <v>3251.89</v>
      </c>
      <c r="L21" s="5">
        <v>40181.760000000002</v>
      </c>
      <c r="M21" s="43">
        <f t="shared" si="0"/>
        <v>3.2388898932393231E-2</v>
      </c>
      <c r="N21" s="5">
        <f t="shared" si="1"/>
        <v>1280784.5999999999</v>
      </c>
      <c r="O21" s="12">
        <v>0</v>
      </c>
      <c r="P21" s="51">
        <f t="shared" si="2"/>
        <v>1280784.5999999999</v>
      </c>
    </row>
    <row r="22" spans="2:16" s="6" customFormat="1" ht="13.5" customHeight="1" x14ac:dyDescent="0.3">
      <c r="B22" s="52">
        <v>179</v>
      </c>
      <c r="C22" s="45">
        <v>3</v>
      </c>
      <c r="D22" s="46" t="s">
        <v>29</v>
      </c>
      <c r="E22" s="16">
        <v>6393.23</v>
      </c>
      <c r="F22" s="44" t="s">
        <v>6</v>
      </c>
      <c r="G22" s="5">
        <v>1297725.7</v>
      </c>
      <c r="H22" s="5">
        <v>641599.86</v>
      </c>
      <c r="I22" s="5">
        <v>195170.78999999998</v>
      </c>
      <c r="J22" s="5">
        <v>61870.630000000005</v>
      </c>
      <c r="K22" s="5">
        <v>1119.3499999999999</v>
      </c>
      <c r="L22" s="5">
        <v>69245.83</v>
      </c>
      <c r="M22" s="43">
        <f t="shared" si="0"/>
        <v>3.1511381461016869E-2</v>
      </c>
      <c r="N22" s="5">
        <f t="shared" si="1"/>
        <v>2266732.16</v>
      </c>
      <c r="O22" s="12">
        <v>832595.65</v>
      </c>
      <c r="P22" s="51">
        <f t="shared" si="2"/>
        <v>1434136.5100000002</v>
      </c>
    </row>
    <row r="23" spans="2:16" s="6" customFormat="1" ht="13.5" customHeight="1" x14ac:dyDescent="0.3">
      <c r="B23" s="52">
        <v>293</v>
      </c>
      <c r="C23" s="45">
        <v>3</v>
      </c>
      <c r="D23" s="46" t="s">
        <v>169</v>
      </c>
      <c r="E23" s="16">
        <v>7426.93</v>
      </c>
      <c r="F23" s="44" t="s">
        <v>6</v>
      </c>
      <c r="G23" s="5">
        <v>1094566.1700000002</v>
      </c>
      <c r="H23" s="5">
        <v>894268.45999999985</v>
      </c>
      <c r="I23" s="5">
        <v>81283.710000000006</v>
      </c>
      <c r="J23" s="5">
        <v>42417.15</v>
      </c>
      <c r="K23" s="5">
        <v>1452.83</v>
      </c>
      <c r="L23" s="5">
        <v>65349.72</v>
      </c>
      <c r="M23" s="43">
        <f t="shared" si="0"/>
        <v>3.0912999557159336E-2</v>
      </c>
      <c r="N23" s="5">
        <f t="shared" si="1"/>
        <v>2179338.04</v>
      </c>
      <c r="O23" s="12">
        <v>1038396.9600000001</v>
      </c>
      <c r="P23" s="51">
        <f t="shared" si="2"/>
        <v>1140941.08</v>
      </c>
    </row>
    <row r="24" spans="2:16" s="6" customFormat="1" ht="13.5" customHeight="1" x14ac:dyDescent="0.3">
      <c r="B24" s="52">
        <v>12</v>
      </c>
      <c r="C24" s="45">
        <v>4</v>
      </c>
      <c r="D24" s="46" t="s">
        <v>155</v>
      </c>
      <c r="E24" s="16">
        <v>6540.0899999999992</v>
      </c>
      <c r="F24" s="44" t="s">
        <v>3</v>
      </c>
      <c r="G24" s="5">
        <v>1073571.18</v>
      </c>
      <c r="H24" s="5">
        <v>1552221.49</v>
      </c>
      <c r="I24" s="5">
        <v>42698</v>
      </c>
      <c r="J24" s="5">
        <v>72024.45</v>
      </c>
      <c r="K24" s="5">
        <v>34570.97</v>
      </c>
      <c r="L24" s="5">
        <v>117941.49</v>
      </c>
      <c r="M24" s="43">
        <f t="shared" si="0"/>
        <v>4.2500119338640049E-2</v>
      </c>
      <c r="N24" s="5">
        <f t="shared" si="1"/>
        <v>2893027.5800000005</v>
      </c>
      <c r="O24" s="12">
        <v>798066.29</v>
      </c>
      <c r="P24" s="51">
        <f t="shared" si="2"/>
        <v>2094961.2900000005</v>
      </c>
    </row>
    <row r="25" spans="2:16" s="6" customFormat="1" ht="13.5" customHeight="1" x14ac:dyDescent="0.3">
      <c r="B25" s="52">
        <v>21</v>
      </c>
      <c r="C25" s="45">
        <v>4</v>
      </c>
      <c r="D25" s="46" t="s">
        <v>228</v>
      </c>
      <c r="E25" s="16">
        <v>5031.6800000000012</v>
      </c>
      <c r="F25" s="44" t="s">
        <v>6</v>
      </c>
      <c r="G25" s="5">
        <v>1596117.99</v>
      </c>
      <c r="H25" s="5">
        <v>554764.43000000005</v>
      </c>
      <c r="I25" s="5">
        <v>245488.62</v>
      </c>
      <c r="J25" s="5">
        <v>57629.78</v>
      </c>
      <c r="K25" s="5">
        <v>4755.82</v>
      </c>
      <c r="L25" s="5">
        <v>83261.53</v>
      </c>
      <c r="M25" s="43">
        <f t="shared" si="0"/>
        <v>3.386326594729603E-2</v>
      </c>
      <c r="N25" s="5">
        <f t="shared" si="1"/>
        <v>2542018.1699999995</v>
      </c>
      <c r="O25" s="12">
        <v>700832.25999999989</v>
      </c>
      <c r="P25" s="51">
        <f t="shared" si="2"/>
        <v>1841185.9099999997</v>
      </c>
    </row>
    <row r="26" spans="2:16" s="6" customFormat="1" ht="13.5" customHeight="1" x14ac:dyDescent="0.3">
      <c r="B26" s="52">
        <v>34</v>
      </c>
      <c r="C26" s="45">
        <v>4</v>
      </c>
      <c r="D26" s="46" t="s">
        <v>145</v>
      </c>
      <c r="E26" s="16">
        <v>4383.0280983803068</v>
      </c>
      <c r="F26" s="44" t="s">
        <v>6</v>
      </c>
      <c r="G26" s="5">
        <v>1651258.6099999999</v>
      </c>
      <c r="H26" s="5">
        <v>809812.32</v>
      </c>
      <c r="I26" s="5">
        <v>0</v>
      </c>
      <c r="J26" s="5">
        <v>38959.54</v>
      </c>
      <c r="K26" s="5">
        <v>216.38</v>
      </c>
      <c r="L26" s="5">
        <v>78301.119999999995</v>
      </c>
      <c r="M26" s="43">
        <f t="shared" si="0"/>
        <v>3.1317355724295788E-2</v>
      </c>
      <c r="N26" s="5">
        <f t="shared" si="1"/>
        <v>2578547.9699999997</v>
      </c>
      <c r="O26" s="12">
        <v>577411.25</v>
      </c>
      <c r="P26" s="51">
        <f t="shared" si="2"/>
        <v>2001136.7199999997</v>
      </c>
    </row>
    <row r="27" spans="2:16" s="6" customFormat="1" ht="13.5" customHeight="1" x14ac:dyDescent="0.3">
      <c r="B27" s="52">
        <v>87</v>
      </c>
      <c r="C27" s="45">
        <v>4</v>
      </c>
      <c r="D27" s="46" t="s">
        <v>176</v>
      </c>
      <c r="E27" s="16">
        <v>11449.410000000003</v>
      </c>
      <c r="F27" s="44" t="s">
        <v>6</v>
      </c>
      <c r="G27" s="5">
        <v>3423378.4000000004</v>
      </c>
      <c r="H27" s="5">
        <v>1260909.8400000001</v>
      </c>
      <c r="I27" s="5">
        <v>28591.3</v>
      </c>
      <c r="J27" s="5">
        <v>56736.770000000004</v>
      </c>
      <c r="K27" s="5">
        <v>8623.5499999999993</v>
      </c>
      <c r="L27" s="5">
        <v>152091.75</v>
      </c>
      <c r="M27" s="43">
        <f t="shared" si="0"/>
        <v>3.1830078534399904E-2</v>
      </c>
      <c r="N27" s="5">
        <f t="shared" si="1"/>
        <v>4930331.6099999994</v>
      </c>
      <c r="O27" s="12">
        <v>1450844.11</v>
      </c>
      <c r="P27" s="51">
        <f t="shared" si="2"/>
        <v>3479487.4999999991</v>
      </c>
    </row>
    <row r="28" spans="2:16" s="6" customFormat="1" ht="13.5" customHeight="1" x14ac:dyDescent="0.3">
      <c r="B28" s="52">
        <v>88</v>
      </c>
      <c r="C28" s="45">
        <v>4</v>
      </c>
      <c r="D28" s="46" t="s">
        <v>170</v>
      </c>
      <c r="E28" s="16">
        <v>4895.6900000000005</v>
      </c>
      <c r="F28" s="44" t="s">
        <v>6</v>
      </c>
      <c r="G28" s="5">
        <v>1121228.28</v>
      </c>
      <c r="H28" s="5">
        <v>579670.94999999995</v>
      </c>
      <c r="I28" s="5">
        <v>200465.89</v>
      </c>
      <c r="J28" s="5">
        <v>63035.090000000004</v>
      </c>
      <c r="K28" s="5">
        <v>0</v>
      </c>
      <c r="L28" s="5">
        <v>61589.32</v>
      </c>
      <c r="M28" s="43">
        <f t="shared" si="0"/>
        <v>3.1352735398048032E-2</v>
      </c>
      <c r="N28" s="5">
        <f t="shared" si="1"/>
        <v>2025989.5300000003</v>
      </c>
      <c r="O28" s="12">
        <v>622194.94999999995</v>
      </c>
      <c r="P28" s="51">
        <f t="shared" si="2"/>
        <v>1403794.5800000003</v>
      </c>
    </row>
    <row r="29" spans="2:16" s="6" customFormat="1" ht="13.5" customHeight="1" x14ac:dyDescent="0.3">
      <c r="B29" s="52">
        <v>89</v>
      </c>
      <c r="C29" s="45">
        <v>4</v>
      </c>
      <c r="D29" s="46" t="s">
        <v>138</v>
      </c>
      <c r="E29" s="16">
        <v>5563.7699999999995</v>
      </c>
      <c r="F29" s="44" t="s">
        <v>6</v>
      </c>
      <c r="G29" s="5">
        <v>1608694.16</v>
      </c>
      <c r="H29" s="5">
        <v>860903</v>
      </c>
      <c r="I29" s="5">
        <v>842939.37</v>
      </c>
      <c r="J29" s="5">
        <v>47092.4</v>
      </c>
      <c r="K29" s="5">
        <v>5501.36</v>
      </c>
      <c r="L29" s="5">
        <v>109102.6</v>
      </c>
      <c r="M29" s="43">
        <f t="shared" si="0"/>
        <v>3.2421508410600056E-2</v>
      </c>
      <c r="N29" s="5">
        <f t="shared" si="1"/>
        <v>3474232.89</v>
      </c>
      <c r="O29" s="12">
        <v>503791.61</v>
      </c>
      <c r="P29" s="51">
        <f t="shared" si="2"/>
        <v>2970441.2800000003</v>
      </c>
    </row>
    <row r="30" spans="2:16" s="6" customFormat="1" ht="13.5" customHeight="1" x14ac:dyDescent="0.3">
      <c r="B30" s="52">
        <v>143</v>
      </c>
      <c r="C30" s="45">
        <v>4</v>
      </c>
      <c r="D30" s="46" t="s">
        <v>146</v>
      </c>
      <c r="E30" s="16">
        <v>2972.26</v>
      </c>
      <c r="F30" s="44" t="s">
        <v>6</v>
      </c>
      <c r="G30" s="5">
        <v>619134.66999999993</v>
      </c>
      <c r="H30" s="5">
        <v>174348.87</v>
      </c>
      <c r="I30" s="5">
        <v>50214.13</v>
      </c>
      <c r="J30" s="5">
        <v>35380.5</v>
      </c>
      <c r="K30" s="5">
        <v>9754.9599999999991</v>
      </c>
      <c r="L30" s="5">
        <v>32205.23</v>
      </c>
      <c r="M30" s="43">
        <f t="shared" si="0"/>
        <v>3.6233156610622742E-2</v>
      </c>
      <c r="N30" s="5">
        <f t="shared" si="1"/>
        <v>921038.35999999987</v>
      </c>
      <c r="O30" s="12">
        <v>349016.00999999995</v>
      </c>
      <c r="P30" s="51">
        <f t="shared" si="2"/>
        <v>572022.34999999986</v>
      </c>
    </row>
    <row r="31" spans="2:16" s="6" customFormat="1" ht="13.5" customHeight="1" x14ac:dyDescent="0.3">
      <c r="B31" s="52">
        <v>183</v>
      </c>
      <c r="C31" s="45">
        <v>4</v>
      </c>
      <c r="D31" s="46" t="s">
        <v>81</v>
      </c>
      <c r="E31" s="16">
        <v>13310.259999999998</v>
      </c>
      <c r="F31" s="44" t="s">
        <v>3</v>
      </c>
      <c r="G31" s="5">
        <v>3950145.74</v>
      </c>
      <c r="H31" s="5">
        <v>1604500.8399999999</v>
      </c>
      <c r="I31" s="5">
        <v>618209.16</v>
      </c>
      <c r="J31" s="5">
        <v>23859.58</v>
      </c>
      <c r="K31" s="5">
        <v>11798.04</v>
      </c>
      <c r="L31" s="5">
        <v>195626.97</v>
      </c>
      <c r="M31" s="43">
        <f t="shared" si="0"/>
        <v>3.1509470731009265E-2</v>
      </c>
      <c r="N31" s="5">
        <f t="shared" si="1"/>
        <v>6404140.3300000001</v>
      </c>
      <c r="O31" s="12">
        <v>929109.82</v>
      </c>
      <c r="P31" s="51">
        <f t="shared" si="2"/>
        <v>5475030.5099999998</v>
      </c>
    </row>
    <row r="32" spans="2:16" s="6" customFormat="1" ht="13.5" customHeight="1" x14ac:dyDescent="0.3">
      <c r="B32" s="52">
        <v>186</v>
      </c>
      <c r="C32" s="45">
        <v>4</v>
      </c>
      <c r="D32" s="46" t="s">
        <v>25</v>
      </c>
      <c r="E32" s="16">
        <v>11843.06</v>
      </c>
      <c r="F32" s="44" t="s">
        <v>3</v>
      </c>
      <c r="G32" s="5">
        <v>4111417.93</v>
      </c>
      <c r="H32" s="5">
        <v>1794465.66</v>
      </c>
      <c r="I32" s="5">
        <v>24799</v>
      </c>
      <c r="J32" s="5">
        <v>37022.1</v>
      </c>
      <c r="K32" s="5">
        <v>195363.68</v>
      </c>
      <c r="L32" s="5">
        <v>307657.44</v>
      </c>
      <c r="M32" s="43">
        <f t="shared" si="0"/>
        <v>4.9919524095754925E-2</v>
      </c>
      <c r="N32" s="5">
        <f t="shared" si="1"/>
        <v>6470725.8099999996</v>
      </c>
      <c r="O32" s="12">
        <v>1403161.9500000004</v>
      </c>
      <c r="P32" s="51">
        <f t="shared" si="2"/>
        <v>5067563.8599999994</v>
      </c>
    </row>
    <row r="33" spans="2:16" s="6" customFormat="1" ht="13.5" customHeight="1" x14ac:dyDescent="0.3">
      <c r="B33" s="52">
        <v>190</v>
      </c>
      <c r="C33" s="45">
        <v>4</v>
      </c>
      <c r="D33" s="46" t="s">
        <v>31</v>
      </c>
      <c r="E33" s="16">
        <v>3640.8700000000003</v>
      </c>
      <c r="F33" s="44" t="s">
        <v>6</v>
      </c>
      <c r="G33" s="5">
        <v>1079629.31</v>
      </c>
      <c r="H33" s="5">
        <v>585158.35</v>
      </c>
      <c r="I33" s="5">
        <v>171245.8</v>
      </c>
      <c r="J33" s="5">
        <v>23521.99</v>
      </c>
      <c r="K33" s="5">
        <v>27061.38</v>
      </c>
      <c r="L33" s="5">
        <v>94330.84</v>
      </c>
      <c r="M33" s="43">
        <f t="shared" si="0"/>
        <v>4.9999999204925989E-2</v>
      </c>
      <c r="N33" s="5">
        <f t="shared" si="1"/>
        <v>1980947.6700000002</v>
      </c>
      <c r="O33" s="12">
        <v>553343.46</v>
      </c>
      <c r="P33" s="51">
        <f t="shared" si="2"/>
        <v>1427604.2100000002</v>
      </c>
    </row>
    <row r="34" spans="2:16" s="6" customFormat="1" ht="13.5" customHeight="1" x14ac:dyDescent="0.3">
      <c r="B34" s="52">
        <v>324</v>
      </c>
      <c r="C34" s="45">
        <v>4</v>
      </c>
      <c r="D34" s="46" t="s">
        <v>106</v>
      </c>
      <c r="E34" s="16">
        <v>8281.93</v>
      </c>
      <c r="F34" s="44" t="s">
        <v>6</v>
      </c>
      <c r="G34" s="5">
        <v>2156434.5499999998</v>
      </c>
      <c r="H34" s="5">
        <v>1597881.83</v>
      </c>
      <c r="I34" s="5">
        <v>0</v>
      </c>
      <c r="J34" s="5">
        <v>59075.89</v>
      </c>
      <c r="K34" s="5">
        <v>30531.75</v>
      </c>
      <c r="L34" s="5">
        <v>160237.97</v>
      </c>
      <c r="M34" s="43">
        <f t="shared" si="0"/>
        <v>4.1686039881714418E-2</v>
      </c>
      <c r="N34" s="5">
        <f t="shared" si="1"/>
        <v>4004161.99</v>
      </c>
      <c r="O34" s="12">
        <v>1192024.54</v>
      </c>
      <c r="P34" s="51">
        <f t="shared" si="2"/>
        <v>2812137.45</v>
      </c>
    </row>
    <row r="35" spans="2:16" s="6" customFormat="1" ht="13.5" customHeight="1" x14ac:dyDescent="0.3">
      <c r="B35" s="52">
        <v>429</v>
      </c>
      <c r="C35" s="45">
        <v>4</v>
      </c>
      <c r="D35" s="46" t="s">
        <v>43</v>
      </c>
      <c r="E35" s="16">
        <v>4077.8840881737674</v>
      </c>
      <c r="F35" s="44" t="s">
        <v>6</v>
      </c>
      <c r="G35" s="5">
        <v>819253.46</v>
      </c>
      <c r="H35" s="5">
        <v>466555.78</v>
      </c>
      <c r="I35" s="5">
        <v>267815.44</v>
      </c>
      <c r="J35" s="5">
        <v>32433.850000000002</v>
      </c>
      <c r="K35" s="5">
        <v>604.80999999999995</v>
      </c>
      <c r="L35" s="5">
        <v>51334.45</v>
      </c>
      <c r="M35" s="43">
        <f t="shared" si="0"/>
        <v>3.2353712792028075E-2</v>
      </c>
      <c r="N35" s="5">
        <f t="shared" si="1"/>
        <v>1637997.79</v>
      </c>
      <c r="O35" s="12">
        <v>453512.56</v>
      </c>
      <c r="P35" s="51">
        <f t="shared" si="2"/>
        <v>1184485.23</v>
      </c>
    </row>
    <row r="36" spans="2:16" s="6" customFormat="1" ht="13.5" customHeight="1" x14ac:dyDescent="0.3">
      <c r="B36" s="52">
        <v>601</v>
      </c>
      <c r="C36" s="45">
        <v>4</v>
      </c>
      <c r="D36" s="46" t="s">
        <v>100</v>
      </c>
      <c r="E36" s="16">
        <v>5604.1200000000008</v>
      </c>
      <c r="F36" s="44" t="s">
        <v>6</v>
      </c>
      <c r="G36" s="5">
        <v>1562352.53</v>
      </c>
      <c r="H36" s="5">
        <v>171594.67</v>
      </c>
      <c r="I36" s="5">
        <v>762090.01</v>
      </c>
      <c r="J36" s="5">
        <v>61622.400000000001</v>
      </c>
      <c r="K36" s="5">
        <v>11705.39</v>
      </c>
      <c r="L36" s="5">
        <v>88446.91</v>
      </c>
      <c r="M36" s="43">
        <f t="shared" si="0"/>
        <v>3.4423645531094262E-2</v>
      </c>
      <c r="N36" s="5">
        <f t="shared" si="1"/>
        <v>2657811.91</v>
      </c>
      <c r="O36" s="12">
        <v>370273.27999999991</v>
      </c>
      <c r="P36" s="51">
        <f t="shared" si="2"/>
        <v>2287538.6300000004</v>
      </c>
    </row>
    <row r="37" spans="2:16" s="6" customFormat="1" ht="13.5" customHeight="1" x14ac:dyDescent="0.3">
      <c r="B37" s="52">
        <v>760</v>
      </c>
      <c r="C37" s="45">
        <v>4</v>
      </c>
      <c r="D37" s="46" t="s">
        <v>59</v>
      </c>
      <c r="E37" s="16">
        <v>5116.9599999999991</v>
      </c>
      <c r="F37" s="44" t="s">
        <v>3</v>
      </c>
      <c r="G37" s="5">
        <v>747847.18</v>
      </c>
      <c r="H37" s="5">
        <v>496181.52</v>
      </c>
      <c r="I37" s="5">
        <v>0</v>
      </c>
      <c r="J37" s="5">
        <v>51189.58</v>
      </c>
      <c r="K37" s="5">
        <v>529</v>
      </c>
      <c r="L37" s="5">
        <v>40350.050000000003</v>
      </c>
      <c r="M37" s="43">
        <f t="shared" si="0"/>
        <v>3.1140370211697448E-2</v>
      </c>
      <c r="N37" s="5">
        <f t="shared" si="1"/>
        <v>1336097.3300000003</v>
      </c>
      <c r="O37" s="12">
        <v>814885.58000000007</v>
      </c>
      <c r="P37" s="51">
        <f t="shared" si="2"/>
        <v>521211.75000000023</v>
      </c>
    </row>
    <row r="38" spans="2:16" s="6" customFormat="1" ht="13.5" customHeight="1" x14ac:dyDescent="0.3">
      <c r="B38" s="52">
        <v>878</v>
      </c>
      <c r="C38" s="45">
        <v>4</v>
      </c>
      <c r="D38" s="46" t="s">
        <v>163</v>
      </c>
      <c r="E38" s="16">
        <v>7648.46</v>
      </c>
      <c r="F38" s="44" t="s">
        <v>3</v>
      </c>
      <c r="G38" s="5">
        <v>1469442.1</v>
      </c>
      <c r="H38" s="5">
        <v>731566.67</v>
      </c>
      <c r="I38" s="5">
        <v>277384.18</v>
      </c>
      <c r="J38" s="5">
        <v>115429.1</v>
      </c>
      <c r="K38" s="5">
        <v>11674.8</v>
      </c>
      <c r="L38" s="5">
        <v>97297.65</v>
      </c>
      <c r="M38" s="43">
        <f t="shared" si="0"/>
        <v>3.7343223040166018E-2</v>
      </c>
      <c r="N38" s="5">
        <f t="shared" si="1"/>
        <v>2702794.5</v>
      </c>
      <c r="O38" s="12">
        <v>989548.83000000007</v>
      </c>
      <c r="P38" s="51">
        <f t="shared" si="2"/>
        <v>1713245.67</v>
      </c>
    </row>
    <row r="39" spans="2:16" s="6" customFormat="1" ht="13.5" customHeight="1" x14ac:dyDescent="0.3">
      <c r="B39" s="52">
        <v>8</v>
      </c>
      <c r="C39" s="45">
        <v>5</v>
      </c>
      <c r="D39" s="46" t="s">
        <v>209</v>
      </c>
      <c r="E39" s="16">
        <v>2353.7999999999997</v>
      </c>
      <c r="F39" s="44" t="s">
        <v>3</v>
      </c>
      <c r="G39" s="5">
        <v>538975.19999999995</v>
      </c>
      <c r="H39" s="5">
        <v>0</v>
      </c>
      <c r="I39" s="5">
        <v>57659.21</v>
      </c>
      <c r="J39" s="5">
        <v>3179.3</v>
      </c>
      <c r="K39" s="5">
        <v>1657.79</v>
      </c>
      <c r="L39" s="5">
        <v>19755.689999999999</v>
      </c>
      <c r="M39" s="43">
        <f t="shared" si="0"/>
        <v>3.2845596175379882E-2</v>
      </c>
      <c r="N39" s="5">
        <f t="shared" si="1"/>
        <v>621227.18999999994</v>
      </c>
      <c r="O39" s="12">
        <v>68723.27</v>
      </c>
      <c r="P39" s="51">
        <f t="shared" si="2"/>
        <v>552503.91999999993</v>
      </c>
    </row>
    <row r="40" spans="2:16" s="6" customFormat="1" ht="13.5" customHeight="1" x14ac:dyDescent="0.3">
      <c r="B40" s="52">
        <v>41</v>
      </c>
      <c r="C40" s="47">
        <v>5</v>
      </c>
      <c r="D40" s="46" t="s">
        <v>162</v>
      </c>
      <c r="E40" s="16">
        <v>1790.4700000000003</v>
      </c>
      <c r="F40" s="44" t="s">
        <v>6</v>
      </c>
      <c r="G40" s="5">
        <v>293969.69</v>
      </c>
      <c r="H40" s="5">
        <v>197947.57</v>
      </c>
      <c r="I40" s="5">
        <v>51896.03</v>
      </c>
      <c r="J40" s="5">
        <v>22062.52</v>
      </c>
      <c r="K40" s="5">
        <v>1415.01</v>
      </c>
      <c r="L40" s="5">
        <v>17793.25</v>
      </c>
      <c r="M40" s="43">
        <f t="shared" si="0"/>
        <v>3.1365305717444884E-2</v>
      </c>
      <c r="N40" s="5">
        <f t="shared" si="1"/>
        <v>585084.07000000007</v>
      </c>
      <c r="O40" s="12">
        <v>257171.98999999996</v>
      </c>
      <c r="P40" s="51">
        <f t="shared" si="2"/>
        <v>327912.08000000007</v>
      </c>
    </row>
    <row r="41" spans="2:16" s="6" customFormat="1" ht="13.5" customHeight="1" x14ac:dyDescent="0.3">
      <c r="B41" s="52">
        <v>56</v>
      </c>
      <c r="C41" s="47">
        <v>5</v>
      </c>
      <c r="D41" s="46" t="s">
        <v>159</v>
      </c>
      <c r="E41" s="16">
        <v>2908</v>
      </c>
      <c r="F41" s="44" t="s">
        <v>6</v>
      </c>
      <c r="G41" s="5">
        <v>459041.79000000004</v>
      </c>
      <c r="H41" s="5">
        <v>0</v>
      </c>
      <c r="I41" s="5">
        <v>7106.91</v>
      </c>
      <c r="J41" s="5">
        <v>6738.89</v>
      </c>
      <c r="K41" s="5">
        <v>507.35</v>
      </c>
      <c r="L41" s="5">
        <v>15175.65</v>
      </c>
      <c r="M41" s="43">
        <f t="shared" si="0"/>
        <v>3.2057060009978135E-2</v>
      </c>
      <c r="N41" s="5">
        <f t="shared" si="1"/>
        <v>488570.59</v>
      </c>
      <c r="O41" s="12">
        <v>2013.31</v>
      </c>
      <c r="P41" s="51">
        <f t="shared" si="2"/>
        <v>486557.28</v>
      </c>
    </row>
    <row r="42" spans="2:16" s="6" customFormat="1" ht="13.5" customHeight="1" x14ac:dyDescent="0.3">
      <c r="B42" s="52">
        <v>67</v>
      </c>
      <c r="C42" s="45">
        <v>5</v>
      </c>
      <c r="D42" s="46" t="s">
        <v>30</v>
      </c>
      <c r="E42" s="16">
        <v>1348.2059902674757</v>
      </c>
      <c r="F42" s="44" t="s">
        <v>3</v>
      </c>
      <c r="G42" s="5">
        <v>169482.18</v>
      </c>
      <c r="H42" s="5">
        <v>0</v>
      </c>
      <c r="I42" s="5">
        <v>0</v>
      </c>
      <c r="J42" s="5">
        <v>12410.57</v>
      </c>
      <c r="K42" s="5">
        <v>0</v>
      </c>
      <c r="L42" s="5">
        <v>5704.99</v>
      </c>
      <c r="M42" s="43">
        <f t="shared" si="0"/>
        <v>3.1364581600970901E-2</v>
      </c>
      <c r="N42" s="5">
        <f t="shared" si="1"/>
        <v>187597.74</v>
      </c>
      <c r="O42" s="12">
        <v>0</v>
      </c>
      <c r="P42" s="51">
        <f t="shared" si="2"/>
        <v>187597.74</v>
      </c>
    </row>
    <row r="43" spans="2:16" s="6" customFormat="1" ht="13.5" customHeight="1" x14ac:dyDescent="0.3">
      <c r="B43" s="52">
        <v>157</v>
      </c>
      <c r="C43" s="45">
        <v>5</v>
      </c>
      <c r="D43" s="46" t="s">
        <v>87</v>
      </c>
      <c r="E43" s="16">
        <v>490.68705026385248</v>
      </c>
      <c r="F43" s="44" t="s">
        <v>3</v>
      </c>
      <c r="G43" s="5">
        <v>107582.3</v>
      </c>
      <c r="H43" s="5">
        <v>0</v>
      </c>
      <c r="I43" s="5">
        <v>31954.03</v>
      </c>
      <c r="J43" s="5">
        <v>1415.71</v>
      </c>
      <c r="K43" s="5">
        <v>0</v>
      </c>
      <c r="L43" s="5">
        <v>4256.88</v>
      </c>
      <c r="M43" s="43">
        <f t="shared" si="0"/>
        <v>3.0200910891392561E-2</v>
      </c>
      <c r="N43" s="5">
        <f t="shared" si="1"/>
        <v>145208.92000000001</v>
      </c>
      <c r="O43" s="12">
        <v>170</v>
      </c>
      <c r="P43" s="51">
        <f t="shared" si="2"/>
        <v>145038.92000000001</v>
      </c>
    </row>
    <row r="44" spans="2:16" s="6" customFormat="1" ht="13.5" customHeight="1" x14ac:dyDescent="0.3">
      <c r="B44" s="52">
        <v>214</v>
      </c>
      <c r="C44" s="45">
        <v>5</v>
      </c>
      <c r="D44" s="46" t="s">
        <v>53</v>
      </c>
      <c r="E44" s="16">
        <v>3129.3300000000004</v>
      </c>
      <c r="F44" s="44" t="s">
        <v>3</v>
      </c>
      <c r="G44" s="5">
        <v>862394.72000000009</v>
      </c>
      <c r="H44" s="5">
        <v>672203.17999999993</v>
      </c>
      <c r="I44" s="5">
        <v>29395.65</v>
      </c>
      <c r="J44" s="5">
        <v>13800.949999999999</v>
      </c>
      <c r="K44" s="5">
        <v>336.21</v>
      </c>
      <c r="L44" s="5">
        <v>49026.79</v>
      </c>
      <c r="M44" s="43">
        <f t="shared" si="0"/>
        <v>3.1066368387191456E-2</v>
      </c>
      <c r="N44" s="5">
        <f t="shared" si="1"/>
        <v>1627157.4999999998</v>
      </c>
      <c r="O44" s="12">
        <v>310296.28999999998</v>
      </c>
      <c r="P44" s="51">
        <f t="shared" si="2"/>
        <v>1316861.2099999997</v>
      </c>
    </row>
    <row r="45" spans="2:16" s="6" customFormat="1" ht="13.5" customHeight="1" x14ac:dyDescent="0.3">
      <c r="B45" s="52">
        <v>223</v>
      </c>
      <c r="C45" s="45">
        <v>5</v>
      </c>
      <c r="D45" s="46" t="s">
        <v>165</v>
      </c>
      <c r="E45" s="16">
        <v>328.04</v>
      </c>
      <c r="F45" s="44" t="s">
        <v>6</v>
      </c>
      <c r="G45" s="5">
        <v>126273.93</v>
      </c>
      <c r="H45" s="5">
        <v>18802.78</v>
      </c>
      <c r="I45" s="5">
        <v>56090.720000000001</v>
      </c>
      <c r="J45" s="5">
        <v>3394.73</v>
      </c>
      <c r="K45" s="5">
        <v>538.5</v>
      </c>
      <c r="L45" s="5">
        <v>6807.51</v>
      </c>
      <c r="M45" s="43">
        <f t="shared" si="0"/>
        <v>3.3191068229619543E-2</v>
      </c>
      <c r="N45" s="5">
        <f t="shared" si="1"/>
        <v>211908.17</v>
      </c>
      <c r="O45" s="12">
        <v>3369.32</v>
      </c>
      <c r="P45" s="51">
        <f t="shared" si="2"/>
        <v>208538.85</v>
      </c>
    </row>
    <row r="46" spans="2:16" s="6" customFormat="1" ht="13.5" customHeight="1" x14ac:dyDescent="0.3">
      <c r="B46" s="52">
        <v>224</v>
      </c>
      <c r="C46" s="45">
        <v>5</v>
      </c>
      <c r="D46" s="46" t="s">
        <v>174</v>
      </c>
      <c r="E46" s="16">
        <v>271.91600384295708</v>
      </c>
      <c r="F46" s="44" t="s">
        <v>6</v>
      </c>
      <c r="G46" s="5">
        <v>68108.19</v>
      </c>
      <c r="H46" s="5">
        <v>0</v>
      </c>
      <c r="I46" s="5">
        <v>0</v>
      </c>
      <c r="J46" s="5">
        <v>1881.34</v>
      </c>
      <c r="K46" s="5">
        <v>0</v>
      </c>
      <c r="L46" s="5">
        <v>2137.31</v>
      </c>
      <c r="M46" s="43">
        <f t="shared" si="0"/>
        <v>3.053756754760319E-2</v>
      </c>
      <c r="N46" s="5">
        <f t="shared" si="1"/>
        <v>72126.84</v>
      </c>
      <c r="O46" s="12">
        <v>190</v>
      </c>
      <c r="P46" s="51">
        <f t="shared" si="2"/>
        <v>71936.84</v>
      </c>
    </row>
    <row r="47" spans="2:16" s="6" customFormat="1" ht="13.5" customHeight="1" x14ac:dyDescent="0.3">
      <c r="B47" s="52">
        <v>233</v>
      </c>
      <c r="C47" s="47">
        <v>5</v>
      </c>
      <c r="D47" s="46" t="s">
        <v>207</v>
      </c>
      <c r="E47" s="16">
        <v>2093.62</v>
      </c>
      <c r="F47" s="44" t="s">
        <v>6</v>
      </c>
      <c r="G47" s="5">
        <v>380856.26</v>
      </c>
      <c r="H47" s="5">
        <v>216404.15</v>
      </c>
      <c r="I47" s="5">
        <v>0</v>
      </c>
      <c r="J47" s="5">
        <v>9445.02</v>
      </c>
      <c r="K47" s="5">
        <v>25.6</v>
      </c>
      <c r="L47" s="5">
        <v>18647.53</v>
      </c>
      <c r="M47" s="43">
        <f t="shared" si="0"/>
        <v>3.0734426093222886E-2</v>
      </c>
      <c r="N47" s="5">
        <f t="shared" si="1"/>
        <v>625378.56000000006</v>
      </c>
      <c r="O47" s="12">
        <v>272048.02</v>
      </c>
      <c r="P47" s="51">
        <f t="shared" si="2"/>
        <v>353330.54000000004</v>
      </c>
    </row>
    <row r="48" spans="2:16" s="6" customFormat="1" ht="13.5" customHeight="1" x14ac:dyDescent="0.3">
      <c r="B48" s="52">
        <v>272</v>
      </c>
      <c r="C48" s="45">
        <v>5</v>
      </c>
      <c r="D48" s="46" t="s">
        <v>76</v>
      </c>
      <c r="E48" s="16">
        <v>381.39814155448289</v>
      </c>
      <c r="F48" s="44" t="s">
        <v>6</v>
      </c>
      <c r="G48" s="5">
        <v>93124</v>
      </c>
      <c r="H48" s="5">
        <v>0</v>
      </c>
      <c r="I48" s="5">
        <v>0</v>
      </c>
      <c r="J48" s="5">
        <v>3789</v>
      </c>
      <c r="K48" s="5">
        <v>0</v>
      </c>
      <c r="L48" s="5">
        <v>2983.17</v>
      </c>
      <c r="M48" s="43">
        <f t="shared" si="0"/>
        <v>3.0781938439631423E-2</v>
      </c>
      <c r="N48" s="5">
        <f t="shared" si="1"/>
        <v>99896.17</v>
      </c>
      <c r="O48" s="12">
        <v>0</v>
      </c>
      <c r="P48" s="51">
        <f t="shared" si="2"/>
        <v>99896.17</v>
      </c>
    </row>
    <row r="49" spans="2:16" s="6" customFormat="1" ht="13.5" customHeight="1" x14ac:dyDescent="0.3">
      <c r="B49" s="52">
        <v>427</v>
      </c>
      <c r="C49" s="45">
        <v>5</v>
      </c>
      <c r="D49" s="46" t="s">
        <v>16</v>
      </c>
      <c r="E49" s="16">
        <v>396.72999999999996</v>
      </c>
      <c r="F49" s="44" t="s">
        <v>6</v>
      </c>
      <c r="G49" s="5">
        <v>131728.01</v>
      </c>
      <c r="H49" s="5">
        <v>45799.74</v>
      </c>
      <c r="I49" s="5">
        <v>0</v>
      </c>
      <c r="J49" s="5">
        <v>4807.37</v>
      </c>
      <c r="K49" s="5">
        <v>0</v>
      </c>
      <c r="L49" s="5">
        <v>5571.63</v>
      </c>
      <c r="M49" s="43">
        <f t="shared" si="0"/>
        <v>3.0557086314474142E-2</v>
      </c>
      <c r="N49" s="5">
        <f t="shared" si="1"/>
        <v>187906.75</v>
      </c>
      <c r="O49" s="12">
        <v>58024.55000000001</v>
      </c>
      <c r="P49" s="51">
        <f t="shared" si="2"/>
        <v>129882.19999999998</v>
      </c>
    </row>
    <row r="50" spans="2:16" s="6" customFormat="1" ht="13.5" customHeight="1" x14ac:dyDescent="0.3">
      <c r="B50" s="52">
        <v>524</v>
      </c>
      <c r="C50" s="45">
        <v>5</v>
      </c>
      <c r="D50" s="46" t="s">
        <v>10</v>
      </c>
      <c r="E50" s="16">
        <v>548.16649138804223</v>
      </c>
      <c r="F50" s="44" t="s">
        <v>6</v>
      </c>
      <c r="G50" s="5">
        <v>195505.44999999998</v>
      </c>
      <c r="H50" s="5">
        <v>5256.35</v>
      </c>
      <c r="I50" s="5">
        <v>12976.25</v>
      </c>
      <c r="J50" s="5">
        <v>4623.57</v>
      </c>
      <c r="K50" s="5">
        <v>0</v>
      </c>
      <c r="L50" s="5">
        <v>6738.21</v>
      </c>
      <c r="M50" s="43">
        <f t="shared" si="0"/>
        <v>3.0858032652441397E-2</v>
      </c>
      <c r="N50" s="5">
        <f t="shared" si="1"/>
        <v>225099.83</v>
      </c>
      <c r="O50" s="12">
        <v>301</v>
      </c>
      <c r="P50" s="51">
        <f t="shared" si="2"/>
        <v>224798.83</v>
      </c>
    </row>
    <row r="51" spans="2:16" s="6" customFormat="1" ht="13.5" customHeight="1" x14ac:dyDescent="0.3">
      <c r="B51" s="52">
        <v>565</v>
      </c>
      <c r="C51" s="45">
        <v>5</v>
      </c>
      <c r="D51" s="46" t="s">
        <v>180</v>
      </c>
      <c r="E51" s="16">
        <v>458.57198478039822</v>
      </c>
      <c r="F51" s="44" t="s">
        <v>6</v>
      </c>
      <c r="G51" s="5">
        <v>171531.83</v>
      </c>
      <c r="H51" s="5">
        <v>4628.1499999999996</v>
      </c>
      <c r="I51" s="5">
        <v>24143.13</v>
      </c>
      <c r="J51" s="5">
        <v>8505.75</v>
      </c>
      <c r="K51" s="5">
        <v>767.31</v>
      </c>
      <c r="L51" s="5">
        <v>6933.63</v>
      </c>
      <c r="M51" s="43">
        <f t="shared" si="0"/>
        <v>3.308405721890996E-2</v>
      </c>
      <c r="N51" s="5">
        <f t="shared" si="1"/>
        <v>216509.8</v>
      </c>
      <c r="O51" s="12">
        <v>750</v>
      </c>
      <c r="P51" s="51">
        <f t="shared" si="2"/>
        <v>215759.8</v>
      </c>
    </row>
    <row r="52" spans="2:16" s="6" customFormat="1" ht="13.5" customHeight="1" x14ac:dyDescent="0.3">
      <c r="B52" s="52">
        <v>613</v>
      </c>
      <c r="C52" s="45">
        <v>5</v>
      </c>
      <c r="D52" s="46" t="s">
        <v>124</v>
      </c>
      <c r="E52" s="16">
        <v>85.760856106391941</v>
      </c>
      <c r="F52" s="44" t="s">
        <v>6</v>
      </c>
      <c r="G52" s="5">
        <v>45530.07</v>
      </c>
      <c r="H52" s="5">
        <v>8296.27</v>
      </c>
      <c r="I52" s="5">
        <v>0</v>
      </c>
      <c r="J52" s="5">
        <v>600</v>
      </c>
      <c r="K52" s="5">
        <v>0</v>
      </c>
      <c r="L52" s="5">
        <v>1644.79</v>
      </c>
      <c r="M52" s="43">
        <f t="shared" si="0"/>
        <v>3.0220477805415542E-2</v>
      </c>
      <c r="N52" s="5">
        <f t="shared" si="1"/>
        <v>56071.13</v>
      </c>
      <c r="O52" s="12">
        <v>0</v>
      </c>
      <c r="P52" s="51">
        <f t="shared" si="2"/>
        <v>56071.13</v>
      </c>
    </row>
    <row r="53" spans="2:16" s="6" customFormat="1" ht="13.5" customHeight="1" x14ac:dyDescent="0.3">
      <c r="B53" s="52">
        <v>696</v>
      </c>
      <c r="C53" s="45">
        <v>5</v>
      </c>
      <c r="D53" s="46" t="s">
        <v>171</v>
      </c>
      <c r="E53" s="16">
        <v>353.67061444512626</v>
      </c>
      <c r="F53" s="44" t="s">
        <v>3</v>
      </c>
      <c r="G53" s="5">
        <v>120458.18</v>
      </c>
      <c r="H53" s="5">
        <v>0</v>
      </c>
      <c r="I53" s="5">
        <v>0</v>
      </c>
      <c r="J53" s="5">
        <v>793.66000000000008</v>
      </c>
      <c r="K53" s="5">
        <v>0</v>
      </c>
      <c r="L53" s="5">
        <v>3653.43</v>
      </c>
      <c r="M53" s="43">
        <f t="shared" si="0"/>
        <v>3.0130924198758551E-2</v>
      </c>
      <c r="N53" s="5">
        <f t="shared" si="1"/>
        <v>124905.26999999999</v>
      </c>
      <c r="O53" s="12">
        <v>97.35</v>
      </c>
      <c r="P53" s="51">
        <f t="shared" si="2"/>
        <v>124807.91999999998</v>
      </c>
    </row>
    <row r="54" spans="2:16" s="6" customFormat="1" ht="13.5" customHeight="1" x14ac:dyDescent="0.3">
      <c r="B54" s="52">
        <v>731</v>
      </c>
      <c r="C54" s="45">
        <v>5</v>
      </c>
      <c r="D54" s="46" t="s">
        <v>35</v>
      </c>
      <c r="E54" s="16">
        <v>789.18999999999994</v>
      </c>
      <c r="F54" s="44" t="s">
        <v>3</v>
      </c>
      <c r="G54" s="5">
        <v>161709.26999999999</v>
      </c>
      <c r="H54" s="5">
        <v>63592.24</v>
      </c>
      <c r="I54" s="5">
        <v>0</v>
      </c>
      <c r="J54" s="5">
        <v>8493.42</v>
      </c>
      <c r="K54" s="5">
        <v>0</v>
      </c>
      <c r="L54" s="5">
        <v>7183.72</v>
      </c>
      <c r="M54" s="43">
        <f t="shared" si="0"/>
        <v>3.072658590158478E-2</v>
      </c>
      <c r="N54" s="5">
        <f t="shared" si="1"/>
        <v>240978.65</v>
      </c>
      <c r="O54" s="12">
        <v>0</v>
      </c>
      <c r="P54" s="51">
        <f t="shared" si="2"/>
        <v>240978.65</v>
      </c>
    </row>
    <row r="55" spans="2:16" s="6" customFormat="1" ht="13.5" customHeight="1" x14ac:dyDescent="0.3">
      <c r="B55" s="52">
        <v>732</v>
      </c>
      <c r="C55" s="45">
        <v>5</v>
      </c>
      <c r="D55" s="46" t="s">
        <v>39</v>
      </c>
      <c r="E55" s="16">
        <v>225.55436218074209</v>
      </c>
      <c r="F55" s="44" t="s">
        <v>3</v>
      </c>
      <c r="G55" s="5">
        <v>49378</v>
      </c>
      <c r="H55" s="5">
        <v>16030.28</v>
      </c>
      <c r="I55" s="5">
        <v>0</v>
      </c>
      <c r="J55" s="5">
        <v>3200</v>
      </c>
      <c r="K55" s="5">
        <v>0</v>
      </c>
      <c r="L55" s="5">
        <v>2122.25</v>
      </c>
      <c r="M55" s="43">
        <f t="shared" si="0"/>
        <v>3.0932855334662231E-2</v>
      </c>
      <c r="N55" s="5">
        <f t="shared" si="1"/>
        <v>70730.53</v>
      </c>
      <c r="O55" s="12">
        <v>3957</v>
      </c>
      <c r="P55" s="51">
        <f t="shared" si="2"/>
        <v>66773.53</v>
      </c>
    </row>
    <row r="56" spans="2:16" s="6" customFormat="1" ht="13.5" customHeight="1" x14ac:dyDescent="0.3">
      <c r="B56" s="52">
        <v>754</v>
      </c>
      <c r="C56" s="45">
        <v>5</v>
      </c>
      <c r="D56" s="46" t="s">
        <v>56</v>
      </c>
      <c r="E56" s="16">
        <v>99.79329178912181</v>
      </c>
      <c r="F56" s="44" t="s">
        <v>6</v>
      </c>
      <c r="G56" s="5">
        <v>27720.66</v>
      </c>
      <c r="H56" s="5">
        <v>0</v>
      </c>
      <c r="I56" s="5">
        <v>0</v>
      </c>
      <c r="J56" s="5">
        <v>272.75</v>
      </c>
      <c r="K56" s="5">
        <v>0</v>
      </c>
      <c r="L56" s="5">
        <v>845.26</v>
      </c>
      <c r="M56" s="43">
        <f t="shared" si="0"/>
        <v>3.019496374325243E-2</v>
      </c>
      <c r="N56" s="5">
        <f t="shared" si="1"/>
        <v>28838.67</v>
      </c>
      <c r="O56" s="12">
        <v>0</v>
      </c>
      <c r="P56" s="51">
        <f t="shared" si="2"/>
        <v>28838.67</v>
      </c>
    </row>
    <row r="57" spans="2:16" s="6" customFormat="1" ht="13.5" customHeight="1" x14ac:dyDescent="0.3">
      <c r="B57" s="52">
        <v>885</v>
      </c>
      <c r="C57" s="45">
        <v>5</v>
      </c>
      <c r="D57" s="46" t="s">
        <v>168</v>
      </c>
      <c r="E57" s="16">
        <v>402.22</v>
      </c>
      <c r="F57" s="44" t="s">
        <v>6</v>
      </c>
      <c r="G57" s="5">
        <v>127893.57</v>
      </c>
      <c r="H57" s="5">
        <v>108315.97</v>
      </c>
      <c r="I57" s="5">
        <v>5561.88</v>
      </c>
      <c r="J57" s="5">
        <v>1257.79</v>
      </c>
      <c r="K57" s="5">
        <v>0</v>
      </c>
      <c r="L57" s="5">
        <v>7316.03</v>
      </c>
      <c r="M57" s="43">
        <f t="shared" si="0"/>
        <v>3.0103500727340551E-2</v>
      </c>
      <c r="N57" s="5">
        <f t="shared" si="1"/>
        <v>250345.24000000002</v>
      </c>
      <c r="O57" s="12">
        <v>66489.38</v>
      </c>
      <c r="P57" s="51">
        <f t="shared" si="2"/>
        <v>183855.86000000002</v>
      </c>
    </row>
    <row r="58" spans="2:16" s="6" customFormat="1" ht="13.5" customHeight="1" x14ac:dyDescent="0.3">
      <c r="B58" s="52">
        <v>909</v>
      </c>
      <c r="C58" s="45">
        <v>5</v>
      </c>
      <c r="D58" s="46" t="s">
        <v>195</v>
      </c>
      <c r="E58" s="16">
        <v>490.37</v>
      </c>
      <c r="F58" s="44" t="s">
        <v>6</v>
      </c>
      <c r="G58" s="5">
        <v>145998.96</v>
      </c>
      <c r="H58" s="5">
        <v>74010.789999999994</v>
      </c>
      <c r="I58" s="5">
        <v>0</v>
      </c>
      <c r="J58" s="5">
        <v>4651.63</v>
      </c>
      <c r="K58" s="5">
        <v>0</v>
      </c>
      <c r="L58" s="5">
        <v>6832.87</v>
      </c>
      <c r="M58" s="43">
        <f t="shared" si="0"/>
        <v>3.04140836311074E-2</v>
      </c>
      <c r="N58" s="5">
        <f t="shared" si="1"/>
        <v>231494.25</v>
      </c>
      <c r="O58" s="12">
        <v>79965.2</v>
      </c>
      <c r="P58" s="51">
        <f t="shared" si="2"/>
        <v>151529.04999999999</v>
      </c>
    </row>
    <row r="59" spans="2:16" s="6" customFormat="1" ht="13.5" customHeight="1" x14ac:dyDescent="0.3">
      <c r="B59" s="52">
        <v>923</v>
      </c>
      <c r="C59" s="45">
        <v>5</v>
      </c>
      <c r="D59" s="46" t="s">
        <v>211</v>
      </c>
      <c r="E59" s="16">
        <v>60.819362702759797</v>
      </c>
      <c r="F59" s="44" t="s">
        <v>6</v>
      </c>
      <c r="G59" s="5">
        <v>29981.33</v>
      </c>
      <c r="H59" s="5">
        <v>0</v>
      </c>
      <c r="I59" s="5">
        <v>0</v>
      </c>
      <c r="J59" s="5">
        <v>677.57</v>
      </c>
      <c r="K59" s="5">
        <v>0</v>
      </c>
      <c r="L59" s="5">
        <v>933.32</v>
      </c>
      <c r="M59" s="43">
        <f t="shared" si="0"/>
        <v>3.0442057608068132E-2</v>
      </c>
      <c r="N59" s="5">
        <f t="shared" si="1"/>
        <v>31592.22</v>
      </c>
      <c r="O59" s="12">
        <v>101.1</v>
      </c>
      <c r="P59" s="51">
        <f t="shared" si="2"/>
        <v>31491.120000000003</v>
      </c>
    </row>
    <row r="60" spans="2:16" s="6" customFormat="1" ht="13.5" customHeight="1" x14ac:dyDescent="0.3">
      <c r="B60" s="52">
        <v>394</v>
      </c>
      <c r="C60" s="45">
        <v>6</v>
      </c>
      <c r="D60" s="46" t="s">
        <v>231</v>
      </c>
      <c r="E60" s="16">
        <v>707.27</v>
      </c>
      <c r="F60" s="44" t="s">
        <v>6</v>
      </c>
      <c r="G60" s="5">
        <v>98065.07</v>
      </c>
      <c r="H60" s="5">
        <v>211224.34</v>
      </c>
      <c r="I60" s="5">
        <v>56219.82</v>
      </c>
      <c r="J60" s="5">
        <v>5829.0999999999995</v>
      </c>
      <c r="K60" s="5">
        <v>0</v>
      </c>
      <c r="L60" s="5">
        <v>18354.12</v>
      </c>
      <c r="M60" s="43">
        <f t="shared" si="0"/>
        <v>4.9426947118548191E-2</v>
      </c>
      <c r="N60" s="5">
        <f t="shared" si="1"/>
        <v>389692.45</v>
      </c>
      <c r="O60" s="12">
        <v>54716.480000000003</v>
      </c>
      <c r="P60" s="51">
        <f t="shared" si="2"/>
        <v>334975.97000000003</v>
      </c>
    </row>
    <row r="61" spans="2:16" s="6" customFormat="1" ht="13.5" customHeight="1" x14ac:dyDescent="0.3">
      <c r="B61" s="52">
        <v>414</v>
      </c>
      <c r="C61" s="45">
        <v>6</v>
      </c>
      <c r="D61" s="46" t="s">
        <v>107</v>
      </c>
      <c r="E61" s="16">
        <v>208.97390440093511</v>
      </c>
      <c r="F61" s="44" t="s">
        <v>3</v>
      </c>
      <c r="G61" s="5">
        <v>159020.28</v>
      </c>
      <c r="H61" s="5">
        <v>0</v>
      </c>
      <c r="I61" s="5">
        <v>8084.3</v>
      </c>
      <c r="J61" s="5">
        <v>67349.63</v>
      </c>
      <c r="K61" s="5">
        <v>0</v>
      </c>
      <c r="L61" s="5">
        <v>8380.6200000000008</v>
      </c>
      <c r="M61" s="43">
        <f t="shared" si="0"/>
        <v>3.5745231446259809E-2</v>
      </c>
      <c r="N61" s="5">
        <f t="shared" si="1"/>
        <v>242834.83</v>
      </c>
      <c r="O61" s="12">
        <v>28452.02</v>
      </c>
      <c r="P61" s="51">
        <f t="shared" si="2"/>
        <v>214382.81</v>
      </c>
    </row>
    <row r="62" spans="2:16" s="6" customFormat="1" ht="13.5" customHeight="1" x14ac:dyDescent="0.3">
      <c r="B62" s="52">
        <v>426</v>
      </c>
      <c r="C62" s="45">
        <v>6</v>
      </c>
      <c r="D62" s="46" t="s">
        <v>66</v>
      </c>
      <c r="E62" s="16">
        <v>414.6170418598681</v>
      </c>
      <c r="F62" s="44" t="s">
        <v>6</v>
      </c>
      <c r="G62" s="5">
        <v>115874.6</v>
      </c>
      <c r="H62" s="5">
        <v>0</v>
      </c>
      <c r="I62" s="5">
        <v>20329.62</v>
      </c>
      <c r="J62" s="5">
        <v>0</v>
      </c>
      <c r="K62" s="5">
        <v>0</v>
      </c>
      <c r="L62" s="5">
        <v>4086.13</v>
      </c>
      <c r="M62" s="43">
        <f t="shared" si="0"/>
        <v>3.0000024962515845E-2</v>
      </c>
      <c r="N62" s="5">
        <f t="shared" si="1"/>
        <v>140290.35</v>
      </c>
      <c r="O62" s="12">
        <v>0</v>
      </c>
      <c r="P62" s="51">
        <f t="shared" si="2"/>
        <v>140290.35</v>
      </c>
    </row>
    <row r="63" spans="2:16" s="6" customFormat="1" ht="13.5" customHeight="1" x14ac:dyDescent="0.3">
      <c r="B63" s="52">
        <v>430</v>
      </c>
      <c r="C63" s="45">
        <v>6</v>
      </c>
      <c r="D63" s="46" t="s">
        <v>221</v>
      </c>
      <c r="E63" s="16">
        <v>3358.1870187184186</v>
      </c>
      <c r="F63" s="44" t="s">
        <v>3</v>
      </c>
      <c r="G63" s="5">
        <v>918345.43</v>
      </c>
      <c r="H63" s="5">
        <v>418128.65</v>
      </c>
      <c r="I63" s="5">
        <v>278791.49</v>
      </c>
      <c r="J63" s="5">
        <v>28896.54</v>
      </c>
      <c r="K63" s="5">
        <v>30578.560000000001</v>
      </c>
      <c r="L63" s="5">
        <v>74479.210000000006</v>
      </c>
      <c r="M63" s="43">
        <f t="shared" si="0"/>
        <v>4.4472085340830705E-2</v>
      </c>
      <c r="N63" s="5">
        <f t="shared" si="1"/>
        <v>1749219.8800000001</v>
      </c>
      <c r="O63" s="12">
        <v>30</v>
      </c>
      <c r="P63" s="51">
        <f t="shared" si="2"/>
        <v>1749189.8800000001</v>
      </c>
    </row>
    <row r="64" spans="2:16" s="6" customFormat="1" ht="13.5" customHeight="1" x14ac:dyDescent="0.3">
      <c r="B64" s="52">
        <v>443</v>
      </c>
      <c r="C64" s="45">
        <v>6</v>
      </c>
      <c r="D64" s="46" t="s">
        <v>263</v>
      </c>
      <c r="E64" s="16">
        <v>11.46</v>
      </c>
      <c r="F64" s="44" t="s">
        <v>3</v>
      </c>
      <c r="G64" s="5">
        <v>15590.61</v>
      </c>
      <c r="H64" s="5">
        <v>0</v>
      </c>
      <c r="I64" s="5">
        <v>0</v>
      </c>
      <c r="J64" s="5">
        <v>0</v>
      </c>
      <c r="K64" s="5">
        <v>0</v>
      </c>
      <c r="L64" s="5">
        <v>467.72</v>
      </c>
      <c r="M64" s="43">
        <f t="shared" si="0"/>
        <v>3.0000109039992662E-2</v>
      </c>
      <c r="N64" s="5">
        <f t="shared" si="1"/>
        <v>16058.33</v>
      </c>
      <c r="O64" s="12">
        <v>0</v>
      </c>
      <c r="P64" s="51">
        <f t="shared" si="2"/>
        <v>16058.33</v>
      </c>
    </row>
    <row r="65" spans="2:16" s="6" customFormat="1" ht="13.5" customHeight="1" x14ac:dyDescent="0.3">
      <c r="B65" s="52">
        <v>562</v>
      </c>
      <c r="C65" s="45">
        <v>6</v>
      </c>
      <c r="D65" s="46" t="s">
        <v>175</v>
      </c>
      <c r="E65" s="16">
        <v>45.402806173972202</v>
      </c>
      <c r="F65" s="44" t="s">
        <v>6</v>
      </c>
      <c r="G65" s="5">
        <v>35519.39</v>
      </c>
      <c r="H65" s="5">
        <v>1001.49</v>
      </c>
      <c r="I65" s="5">
        <v>6204.68</v>
      </c>
      <c r="J65" s="5">
        <v>1276.1600000000001</v>
      </c>
      <c r="K65" s="5">
        <v>331.95</v>
      </c>
      <c r="L65" s="5">
        <v>1496.35</v>
      </c>
      <c r="M65" s="43">
        <f t="shared" si="0"/>
        <v>3.3751999326922404E-2</v>
      </c>
      <c r="N65" s="5">
        <f t="shared" si="1"/>
        <v>45830.02</v>
      </c>
      <c r="O65" s="12">
        <v>0</v>
      </c>
      <c r="P65" s="51">
        <f t="shared" si="2"/>
        <v>45830.02</v>
      </c>
    </row>
    <row r="66" spans="2:16" s="6" customFormat="1" ht="13.5" customHeight="1" x14ac:dyDescent="0.3">
      <c r="B66" s="52">
        <v>603</v>
      </c>
      <c r="C66" s="45">
        <v>6</v>
      </c>
      <c r="D66" s="46" t="s">
        <v>183</v>
      </c>
      <c r="E66" s="16">
        <v>98.795473817502725</v>
      </c>
      <c r="F66" s="44" t="s">
        <v>3</v>
      </c>
      <c r="G66" s="5">
        <v>78933.87</v>
      </c>
      <c r="H66" s="5">
        <v>0</v>
      </c>
      <c r="I66" s="5">
        <v>0</v>
      </c>
      <c r="J66" s="5">
        <v>3775.6</v>
      </c>
      <c r="K66" s="5">
        <v>0</v>
      </c>
      <c r="L66" s="5">
        <v>2556.8000000000002</v>
      </c>
      <c r="M66" s="43">
        <f t="shared" si="0"/>
        <v>3.0913026041637072E-2</v>
      </c>
      <c r="N66" s="5">
        <f t="shared" si="1"/>
        <v>85266.27</v>
      </c>
      <c r="O66" s="12">
        <v>0</v>
      </c>
      <c r="P66" s="51">
        <f t="shared" si="2"/>
        <v>85266.27</v>
      </c>
    </row>
    <row r="67" spans="2:16" s="6" customFormat="1" ht="13.5" customHeight="1" x14ac:dyDescent="0.3">
      <c r="B67" s="52">
        <v>618</v>
      </c>
      <c r="C67" s="45">
        <v>6</v>
      </c>
      <c r="D67" s="46" t="s">
        <v>17</v>
      </c>
      <c r="E67" s="16">
        <v>17.207594265778951</v>
      </c>
      <c r="F67" s="44" t="s">
        <v>3</v>
      </c>
      <c r="G67" s="5">
        <v>15244</v>
      </c>
      <c r="H67" s="5">
        <v>0</v>
      </c>
      <c r="I67" s="5">
        <v>0</v>
      </c>
      <c r="J67" s="5">
        <v>0</v>
      </c>
      <c r="K67" s="5">
        <v>0</v>
      </c>
      <c r="L67" s="5">
        <v>457.32</v>
      </c>
      <c r="M67" s="43">
        <f t="shared" si="0"/>
        <v>0.03</v>
      </c>
      <c r="N67" s="5">
        <f t="shared" si="1"/>
        <v>15701.32</v>
      </c>
      <c r="O67" s="12">
        <v>0</v>
      </c>
      <c r="P67" s="51">
        <f t="shared" si="2"/>
        <v>15701.32</v>
      </c>
    </row>
    <row r="68" spans="2:16" s="6" customFormat="1" ht="13.5" customHeight="1" x14ac:dyDescent="0.3">
      <c r="B68" s="52">
        <v>620</v>
      </c>
      <c r="C68" s="45">
        <v>6</v>
      </c>
      <c r="D68" s="46" t="s">
        <v>24</v>
      </c>
      <c r="E68" s="16">
        <v>233.79804422718337</v>
      </c>
      <c r="F68" s="44" t="s">
        <v>6</v>
      </c>
      <c r="G68" s="5">
        <v>99292.54</v>
      </c>
      <c r="H68" s="5">
        <v>0</v>
      </c>
      <c r="I68" s="5">
        <v>9900</v>
      </c>
      <c r="J68" s="5">
        <v>1430.38</v>
      </c>
      <c r="K68" s="5">
        <v>0</v>
      </c>
      <c r="L68" s="5">
        <v>3347.3</v>
      </c>
      <c r="M68" s="43">
        <f t="shared" si="0"/>
        <v>3.0258648027009234E-2</v>
      </c>
      <c r="N68" s="5">
        <f t="shared" si="1"/>
        <v>113970.22</v>
      </c>
      <c r="O68" s="12">
        <v>0</v>
      </c>
      <c r="P68" s="51">
        <f t="shared" si="2"/>
        <v>113970.22</v>
      </c>
    </row>
    <row r="69" spans="2:16" s="6" customFormat="1" ht="13.5" customHeight="1" x14ac:dyDescent="0.3">
      <c r="B69" s="52">
        <v>622</v>
      </c>
      <c r="C69" s="45">
        <v>6</v>
      </c>
      <c r="D69" s="46" t="s">
        <v>42</v>
      </c>
      <c r="E69" s="16">
        <v>124.60730037798545</v>
      </c>
      <c r="F69" s="44" t="s">
        <v>6</v>
      </c>
      <c r="G69" s="5">
        <v>64863.69</v>
      </c>
      <c r="H69" s="5">
        <v>0</v>
      </c>
      <c r="I69" s="5">
        <v>11277.78</v>
      </c>
      <c r="J69" s="5">
        <v>120</v>
      </c>
      <c r="K69" s="5">
        <v>0</v>
      </c>
      <c r="L69" s="5">
        <v>2515.8000000000002</v>
      </c>
      <c r="M69" s="43">
        <f t="shared" si="0"/>
        <v>3.2989135929323156E-2</v>
      </c>
      <c r="N69" s="5">
        <f t="shared" si="1"/>
        <v>78777.27</v>
      </c>
      <c r="O69" s="12">
        <v>240</v>
      </c>
      <c r="P69" s="51">
        <f t="shared" si="2"/>
        <v>78537.27</v>
      </c>
    </row>
    <row r="70" spans="2:16" s="6" customFormat="1" ht="13.5" customHeight="1" x14ac:dyDescent="0.3">
      <c r="B70" s="52">
        <v>623</v>
      </c>
      <c r="C70" s="45">
        <v>6</v>
      </c>
      <c r="D70" s="46" t="s">
        <v>69</v>
      </c>
      <c r="E70" s="16">
        <v>234.6358015813762</v>
      </c>
      <c r="F70" s="44" t="s">
        <v>6</v>
      </c>
      <c r="G70" s="5">
        <v>79329.149999999994</v>
      </c>
      <c r="H70" s="5">
        <v>0</v>
      </c>
      <c r="I70" s="5">
        <v>0</v>
      </c>
      <c r="J70" s="5">
        <v>1159</v>
      </c>
      <c r="K70" s="5">
        <v>0</v>
      </c>
      <c r="L70" s="5">
        <v>2437.8200000000002</v>
      </c>
      <c r="M70" s="43">
        <f t="shared" ref="M70:M133" si="3">L70/(N70-L70)</f>
        <v>3.0287936795664955E-2</v>
      </c>
      <c r="N70" s="5">
        <f t="shared" ref="N70:N133" si="4">G70+H70+I70+J70+K70+L70</f>
        <v>82925.97</v>
      </c>
      <c r="O70" s="12">
        <v>0</v>
      </c>
      <c r="P70" s="51">
        <f t="shared" ref="P70:P133" si="5">N70-O70</f>
        <v>82925.97</v>
      </c>
    </row>
    <row r="71" spans="2:16" s="6" customFormat="1" ht="13.5" customHeight="1" x14ac:dyDescent="0.3">
      <c r="B71" s="52">
        <v>626</v>
      </c>
      <c r="C71" s="45">
        <v>6</v>
      </c>
      <c r="D71" s="46" t="s">
        <v>139</v>
      </c>
      <c r="E71" s="16">
        <v>21.435660997499109</v>
      </c>
      <c r="F71" s="44" t="s">
        <v>6</v>
      </c>
      <c r="G71" s="5">
        <v>14337.63</v>
      </c>
      <c r="H71" s="5">
        <v>0</v>
      </c>
      <c r="I71" s="5">
        <v>2438.16</v>
      </c>
      <c r="J71" s="5">
        <v>0</v>
      </c>
      <c r="K71" s="5">
        <v>0</v>
      </c>
      <c r="L71" s="5">
        <v>503.27</v>
      </c>
      <c r="M71" s="43">
        <f t="shared" si="3"/>
        <v>2.9999779444067908E-2</v>
      </c>
      <c r="N71" s="5">
        <f t="shared" si="4"/>
        <v>17279.060000000001</v>
      </c>
      <c r="O71" s="12">
        <v>0</v>
      </c>
      <c r="P71" s="51">
        <f t="shared" si="5"/>
        <v>17279.060000000001</v>
      </c>
    </row>
    <row r="72" spans="2:16" s="6" customFormat="1" ht="13.5" customHeight="1" x14ac:dyDescent="0.3">
      <c r="B72" s="52">
        <v>627</v>
      </c>
      <c r="C72" s="45">
        <v>6</v>
      </c>
      <c r="D72" s="46" t="s">
        <v>153</v>
      </c>
      <c r="E72" s="16">
        <v>172.75103006947984</v>
      </c>
      <c r="F72" s="44" t="s">
        <v>6</v>
      </c>
      <c r="G72" s="5">
        <v>34084.559999999998</v>
      </c>
      <c r="H72" s="5">
        <v>0</v>
      </c>
      <c r="I72" s="5">
        <v>41882.730000000003</v>
      </c>
      <c r="J72" s="5">
        <v>0</v>
      </c>
      <c r="K72" s="5">
        <v>0</v>
      </c>
      <c r="L72" s="5">
        <v>2279.02</v>
      </c>
      <c r="M72" s="43">
        <f t="shared" si="3"/>
        <v>3.0000017112628341E-2</v>
      </c>
      <c r="N72" s="5">
        <f t="shared" si="4"/>
        <v>78246.310000000012</v>
      </c>
      <c r="O72" s="12">
        <v>53.1</v>
      </c>
      <c r="P72" s="51">
        <f t="shared" si="5"/>
        <v>78193.210000000006</v>
      </c>
    </row>
    <row r="73" spans="2:16" s="6" customFormat="1" ht="13.5" customHeight="1" x14ac:dyDescent="0.3">
      <c r="B73" s="52">
        <v>634</v>
      </c>
      <c r="C73" s="45">
        <v>6</v>
      </c>
      <c r="D73" s="46" t="s">
        <v>214</v>
      </c>
      <c r="E73" s="16">
        <v>629.19830455599129</v>
      </c>
      <c r="F73" s="44" t="s">
        <v>3</v>
      </c>
      <c r="G73" s="5">
        <v>276774.65999999997</v>
      </c>
      <c r="H73" s="5">
        <v>58934.59</v>
      </c>
      <c r="I73" s="5">
        <v>158142.10999999999</v>
      </c>
      <c r="J73" s="5">
        <v>10867.32</v>
      </c>
      <c r="K73" s="5">
        <v>10216.92</v>
      </c>
      <c r="L73" s="5">
        <v>17173.099999999999</v>
      </c>
      <c r="M73" s="43">
        <f t="shared" si="3"/>
        <v>3.3349995611101656E-2</v>
      </c>
      <c r="N73" s="5">
        <f t="shared" si="4"/>
        <v>532108.69999999995</v>
      </c>
      <c r="O73" s="12">
        <v>0</v>
      </c>
      <c r="P73" s="51">
        <f t="shared" si="5"/>
        <v>532108.69999999995</v>
      </c>
    </row>
    <row r="74" spans="2:16" s="6" customFormat="1" ht="13.5" customHeight="1" x14ac:dyDescent="0.3">
      <c r="B74" s="52">
        <v>694</v>
      </c>
      <c r="C74" s="45">
        <v>6</v>
      </c>
      <c r="D74" s="46" t="s">
        <v>225</v>
      </c>
      <c r="E74" s="16">
        <v>14.922412001826281</v>
      </c>
      <c r="F74" s="44" t="s">
        <v>3</v>
      </c>
      <c r="G74" s="5">
        <v>35075.03</v>
      </c>
      <c r="H74" s="5">
        <v>1716.84</v>
      </c>
      <c r="I74" s="5">
        <v>0</v>
      </c>
      <c r="J74" s="5">
        <v>2338</v>
      </c>
      <c r="K74" s="5">
        <v>108.7</v>
      </c>
      <c r="L74" s="5">
        <v>1927.59</v>
      </c>
      <c r="M74" s="43">
        <f t="shared" si="3"/>
        <v>4.9124878913783053E-2</v>
      </c>
      <c r="N74" s="5">
        <f t="shared" si="4"/>
        <v>41166.159999999989</v>
      </c>
      <c r="O74" s="12">
        <v>0</v>
      </c>
      <c r="P74" s="51">
        <f t="shared" si="5"/>
        <v>41166.159999999989</v>
      </c>
    </row>
    <row r="75" spans="2:16" s="6" customFormat="1" ht="13.5" customHeight="1" x14ac:dyDescent="0.3">
      <c r="B75" s="52">
        <v>697</v>
      </c>
      <c r="C75" s="45">
        <v>6</v>
      </c>
      <c r="D75" s="46" t="s">
        <v>186</v>
      </c>
      <c r="E75" s="16">
        <v>46.390918140392579</v>
      </c>
      <c r="F75" s="44" t="s">
        <v>3</v>
      </c>
      <c r="G75" s="5">
        <v>55625</v>
      </c>
      <c r="H75" s="5">
        <v>55625</v>
      </c>
      <c r="I75" s="5">
        <v>0</v>
      </c>
      <c r="J75" s="5">
        <v>1424.5900000000001</v>
      </c>
      <c r="K75" s="5">
        <v>0</v>
      </c>
      <c r="L75" s="5">
        <v>3408.73</v>
      </c>
      <c r="M75" s="43">
        <f t="shared" si="3"/>
        <v>3.0252872453318889E-2</v>
      </c>
      <c r="N75" s="5">
        <f t="shared" si="4"/>
        <v>116083.31999999999</v>
      </c>
      <c r="O75" s="12">
        <v>0</v>
      </c>
      <c r="P75" s="51">
        <f t="shared" si="5"/>
        <v>116083.31999999999</v>
      </c>
    </row>
    <row r="76" spans="2:16" s="6" customFormat="1" ht="13.5" customHeight="1" x14ac:dyDescent="0.3">
      <c r="B76" s="52">
        <v>710</v>
      </c>
      <c r="C76" s="45">
        <v>6</v>
      </c>
      <c r="D76" s="46" t="s">
        <v>14</v>
      </c>
      <c r="E76" s="16">
        <v>69.019377099984084</v>
      </c>
      <c r="F76" s="44" t="s">
        <v>3</v>
      </c>
      <c r="G76" s="5">
        <v>35000</v>
      </c>
      <c r="H76" s="5">
        <v>17568</v>
      </c>
      <c r="I76" s="5">
        <v>19800</v>
      </c>
      <c r="J76" s="5">
        <v>0</v>
      </c>
      <c r="K76" s="5">
        <v>0</v>
      </c>
      <c r="L76" s="5">
        <v>2171.04</v>
      </c>
      <c r="M76" s="43">
        <f t="shared" si="3"/>
        <v>0.03</v>
      </c>
      <c r="N76" s="5">
        <f t="shared" si="4"/>
        <v>74539.039999999994</v>
      </c>
      <c r="O76" s="12">
        <v>0</v>
      </c>
      <c r="P76" s="51">
        <f t="shared" si="5"/>
        <v>74539.039999999994</v>
      </c>
    </row>
    <row r="77" spans="2:16" s="6" customFormat="1" ht="13.5" customHeight="1" x14ac:dyDescent="0.3">
      <c r="B77" s="52">
        <v>743</v>
      </c>
      <c r="C77" s="45">
        <v>6</v>
      </c>
      <c r="D77" s="46" t="s">
        <v>49</v>
      </c>
      <c r="E77" s="16">
        <v>88.658199112750268</v>
      </c>
      <c r="F77" s="44" t="s">
        <v>3</v>
      </c>
      <c r="G77" s="5">
        <v>98244.17</v>
      </c>
      <c r="H77" s="5">
        <v>26794.22</v>
      </c>
      <c r="I77" s="5">
        <v>0</v>
      </c>
      <c r="J77" s="5">
        <v>0</v>
      </c>
      <c r="K77" s="5">
        <v>550.47</v>
      </c>
      <c r="L77" s="5">
        <v>3863.22</v>
      </c>
      <c r="M77" s="43">
        <f t="shared" si="3"/>
        <v>3.0760849330107781E-2</v>
      </c>
      <c r="N77" s="5">
        <f t="shared" si="4"/>
        <v>129452.08</v>
      </c>
      <c r="O77" s="12">
        <v>0</v>
      </c>
      <c r="P77" s="51">
        <f t="shared" si="5"/>
        <v>129452.08</v>
      </c>
    </row>
    <row r="78" spans="2:16" s="6" customFormat="1" ht="13.5" customHeight="1" x14ac:dyDescent="0.3">
      <c r="B78" s="52">
        <v>747</v>
      </c>
      <c r="C78" s="45">
        <v>6</v>
      </c>
      <c r="D78" s="46" t="s">
        <v>51</v>
      </c>
      <c r="E78" s="16">
        <v>34.58</v>
      </c>
      <c r="F78" s="44" t="s">
        <v>3</v>
      </c>
      <c r="G78" s="5">
        <v>43515.21</v>
      </c>
      <c r="H78" s="5">
        <v>0</v>
      </c>
      <c r="I78" s="5">
        <v>11848.75</v>
      </c>
      <c r="J78" s="5">
        <v>147.15</v>
      </c>
      <c r="K78" s="5">
        <v>0</v>
      </c>
      <c r="L78" s="5">
        <v>1905.25</v>
      </c>
      <c r="M78" s="43">
        <f t="shared" si="3"/>
        <v>3.4321958253041601E-2</v>
      </c>
      <c r="N78" s="5">
        <f t="shared" si="4"/>
        <v>57416.36</v>
      </c>
      <c r="O78" s="12">
        <v>0</v>
      </c>
      <c r="P78" s="51">
        <f t="shared" si="5"/>
        <v>57416.36</v>
      </c>
    </row>
    <row r="79" spans="2:16" s="6" customFormat="1" ht="13.5" customHeight="1" x14ac:dyDescent="0.3">
      <c r="B79" s="52">
        <v>758</v>
      </c>
      <c r="C79" s="45">
        <v>6</v>
      </c>
      <c r="D79" s="46" t="s">
        <v>58</v>
      </c>
      <c r="E79" s="16">
        <v>298.94651286099651</v>
      </c>
      <c r="F79" s="44" t="s">
        <v>3</v>
      </c>
      <c r="G79" s="5">
        <v>172073.52</v>
      </c>
      <c r="H79" s="5">
        <v>12771.06</v>
      </c>
      <c r="I79" s="5">
        <v>81884.62</v>
      </c>
      <c r="J79" s="5">
        <v>31374.28</v>
      </c>
      <c r="K79" s="5">
        <v>0</v>
      </c>
      <c r="L79" s="5">
        <v>10505.54</v>
      </c>
      <c r="M79" s="43">
        <f t="shared" si="3"/>
        <v>3.5241252467096328E-2</v>
      </c>
      <c r="N79" s="5">
        <f t="shared" si="4"/>
        <v>308609.01999999996</v>
      </c>
      <c r="O79" s="12">
        <v>766.22</v>
      </c>
      <c r="P79" s="51">
        <f t="shared" si="5"/>
        <v>307842.8</v>
      </c>
    </row>
    <row r="80" spans="2:16" s="6" customFormat="1" ht="13.5" customHeight="1" x14ac:dyDescent="0.3">
      <c r="B80" s="52">
        <v>765</v>
      </c>
      <c r="C80" s="45">
        <v>6</v>
      </c>
      <c r="D80" s="46" t="s">
        <v>250</v>
      </c>
      <c r="E80" s="16">
        <v>80.350199999999987</v>
      </c>
      <c r="F80" s="44" t="s">
        <v>3</v>
      </c>
      <c r="G80" s="5">
        <v>74142.320000000007</v>
      </c>
      <c r="H80" s="5">
        <v>0</v>
      </c>
      <c r="I80" s="5">
        <v>10170</v>
      </c>
      <c r="J80" s="5">
        <v>0</v>
      </c>
      <c r="K80" s="5">
        <v>0</v>
      </c>
      <c r="L80" s="5">
        <v>2529.37</v>
      </c>
      <c r="M80" s="43">
        <f t="shared" si="3"/>
        <v>3.0000004744265129E-2</v>
      </c>
      <c r="N80" s="5">
        <f t="shared" si="4"/>
        <v>86841.69</v>
      </c>
      <c r="O80" s="12">
        <v>0</v>
      </c>
      <c r="P80" s="51">
        <f t="shared" si="5"/>
        <v>86841.69</v>
      </c>
    </row>
    <row r="81" spans="2:16" s="6" customFormat="1" ht="13.5" customHeight="1" x14ac:dyDescent="0.3">
      <c r="B81" s="52">
        <v>770</v>
      </c>
      <c r="C81" s="45">
        <v>6</v>
      </c>
      <c r="D81" s="46" t="s">
        <v>251</v>
      </c>
      <c r="E81" s="16">
        <v>31.38</v>
      </c>
      <c r="F81" s="44" t="s">
        <v>3</v>
      </c>
      <c r="G81" s="5">
        <v>9416.5499999999993</v>
      </c>
      <c r="H81" s="5">
        <v>0</v>
      </c>
      <c r="I81" s="5">
        <v>13340.170000000002</v>
      </c>
      <c r="J81" s="5">
        <v>584.6</v>
      </c>
      <c r="K81" s="5">
        <v>0</v>
      </c>
      <c r="L81" s="5">
        <v>885.08</v>
      </c>
      <c r="M81" s="43">
        <f t="shared" si="3"/>
        <v>3.7919020860859631E-2</v>
      </c>
      <c r="N81" s="5">
        <f t="shared" si="4"/>
        <v>24226.400000000001</v>
      </c>
      <c r="O81" s="12">
        <v>0</v>
      </c>
      <c r="P81" s="51">
        <f t="shared" si="5"/>
        <v>24226.400000000001</v>
      </c>
    </row>
    <row r="82" spans="2:16" s="6" customFormat="1" ht="13.5" customHeight="1" x14ac:dyDescent="0.3">
      <c r="B82" s="52">
        <v>774</v>
      </c>
      <c r="C82" s="45">
        <v>6</v>
      </c>
      <c r="D82" s="46" t="s">
        <v>72</v>
      </c>
      <c r="E82" s="16">
        <v>463.58031678915978</v>
      </c>
      <c r="F82" s="44" t="s">
        <v>6</v>
      </c>
      <c r="G82" s="5">
        <v>75291.12</v>
      </c>
      <c r="H82" s="5">
        <v>18812.939999999999</v>
      </c>
      <c r="I82" s="5">
        <v>176904.4</v>
      </c>
      <c r="J82" s="5">
        <v>1951.98</v>
      </c>
      <c r="K82" s="5">
        <v>5224.45</v>
      </c>
      <c r="L82" s="5">
        <v>10251.66</v>
      </c>
      <c r="M82" s="43">
        <f t="shared" si="3"/>
        <v>3.68519656117915E-2</v>
      </c>
      <c r="N82" s="5">
        <f t="shared" si="4"/>
        <v>288436.54999999993</v>
      </c>
      <c r="O82" s="12">
        <v>0</v>
      </c>
      <c r="P82" s="51">
        <f t="shared" si="5"/>
        <v>288436.54999999993</v>
      </c>
    </row>
    <row r="83" spans="2:16" s="6" customFormat="1" ht="13.5" customHeight="1" x14ac:dyDescent="0.3">
      <c r="B83" s="52">
        <v>794</v>
      </c>
      <c r="C83" s="45">
        <v>6</v>
      </c>
      <c r="D83" s="46" t="s">
        <v>91</v>
      </c>
      <c r="E83" s="16">
        <v>33.43744570213115</v>
      </c>
      <c r="F83" s="44" t="s">
        <v>6</v>
      </c>
      <c r="G83" s="5">
        <v>0</v>
      </c>
      <c r="H83" s="5">
        <v>0</v>
      </c>
      <c r="I83" s="5">
        <v>39189.64</v>
      </c>
      <c r="J83" s="5">
        <v>1251.06</v>
      </c>
      <c r="K83" s="5">
        <v>272.02</v>
      </c>
      <c r="L83" s="5">
        <v>2035.64</v>
      </c>
      <c r="M83" s="43">
        <f t="shared" si="3"/>
        <v>5.000009824939234E-2</v>
      </c>
      <c r="N83" s="5">
        <f t="shared" si="4"/>
        <v>42748.359999999993</v>
      </c>
      <c r="O83" s="12">
        <v>0</v>
      </c>
      <c r="P83" s="51">
        <f t="shared" si="5"/>
        <v>42748.359999999993</v>
      </c>
    </row>
    <row r="84" spans="2:16" s="6" customFormat="1" ht="13.5" customHeight="1" x14ac:dyDescent="0.3">
      <c r="B84" s="52">
        <v>806</v>
      </c>
      <c r="C84" s="45">
        <v>6</v>
      </c>
      <c r="D84" s="46" t="s">
        <v>99</v>
      </c>
      <c r="E84" s="16">
        <v>27</v>
      </c>
      <c r="F84" s="44" t="s">
        <v>3</v>
      </c>
      <c r="G84" s="5">
        <v>39260.81</v>
      </c>
      <c r="H84" s="5">
        <v>0</v>
      </c>
      <c r="I84" s="5">
        <v>0</v>
      </c>
      <c r="J84" s="5">
        <v>40</v>
      </c>
      <c r="K84" s="5">
        <v>0</v>
      </c>
      <c r="L84" s="5">
        <v>1179.82</v>
      </c>
      <c r="M84" s="43">
        <f t="shared" si="3"/>
        <v>3.0020246402046168E-2</v>
      </c>
      <c r="N84" s="5">
        <f t="shared" si="4"/>
        <v>40480.629999999997</v>
      </c>
      <c r="O84" s="12">
        <v>0</v>
      </c>
      <c r="P84" s="51">
        <f t="shared" si="5"/>
        <v>40480.629999999997</v>
      </c>
    </row>
    <row r="85" spans="2:16" s="6" customFormat="1" ht="13.5" customHeight="1" x14ac:dyDescent="0.3">
      <c r="B85" s="52">
        <v>811</v>
      </c>
      <c r="C85" s="45">
        <v>6</v>
      </c>
      <c r="D85" s="46" t="s">
        <v>102</v>
      </c>
      <c r="E85" s="16">
        <v>848.27512001861191</v>
      </c>
      <c r="F85" s="44" t="s">
        <v>3</v>
      </c>
      <c r="G85" s="5">
        <v>213246.55</v>
      </c>
      <c r="H85" s="5">
        <v>27464.79</v>
      </c>
      <c r="I85" s="5">
        <v>226657.51</v>
      </c>
      <c r="J85" s="5">
        <v>4701.1499999999996</v>
      </c>
      <c r="K85" s="5">
        <v>17461.09</v>
      </c>
      <c r="L85" s="5">
        <v>23927.26</v>
      </c>
      <c r="M85" s="43">
        <f t="shared" si="3"/>
        <v>4.8877917028722316E-2</v>
      </c>
      <c r="N85" s="5">
        <f t="shared" si="4"/>
        <v>513458.35000000003</v>
      </c>
      <c r="O85" s="12">
        <v>1000</v>
      </c>
      <c r="P85" s="51">
        <f t="shared" si="5"/>
        <v>512458.35000000003</v>
      </c>
    </row>
    <row r="86" spans="2:16" s="6" customFormat="1" ht="13.5" customHeight="1" x14ac:dyDescent="0.3">
      <c r="B86" s="52">
        <v>824</v>
      </c>
      <c r="C86" s="45">
        <v>6</v>
      </c>
      <c r="D86" s="46" t="s">
        <v>110</v>
      </c>
      <c r="E86" s="16">
        <v>31.52</v>
      </c>
      <c r="F86" s="44" t="s">
        <v>3</v>
      </c>
      <c r="G86" s="5">
        <v>47319.51</v>
      </c>
      <c r="H86" s="5">
        <v>0</v>
      </c>
      <c r="I86" s="5">
        <v>10491</v>
      </c>
      <c r="J86" s="5">
        <v>538.20000000000005</v>
      </c>
      <c r="K86" s="5">
        <v>0</v>
      </c>
      <c r="L86" s="5">
        <v>1971.05</v>
      </c>
      <c r="M86" s="43">
        <f t="shared" si="3"/>
        <v>3.3780524025295501E-2</v>
      </c>
      <c r="N86" s="5">
        <f t="shared" si="4"/>
        <v>60319.76</v>
      </c>
      <c r="O86" s="12">
        <v>0</v>
      </c>
      <c r="P86" s="51">
        <f t="shared" si="5"/>
        <v>60319.76</v>
      </c>
    </row>
    <row r="87" spans="2:16" s="6" customFormat="1" ht="13.5" customHeight="1" x14ac:dyDescent="0.3">
      <c r="B87" s="52">
        <v>826</v>
      </c>
      <c r="C87" s="45">
        <v>6</v>
      </c>
      <c r="D87" s="46" t="s">
        <v>111</v>
      </c>
      <c r="E87" s="16">
        <v>32.878999999999998</v>
      </c>
      <c r="F87" s="44" t="s">
        <v>3</v>
      </c>
      <c r="G87" s="5">
        <v>43902.73</v>
      </c>
      <c r="H87" s="5">
        <v>0</v>
      </c>
      <c r="I87" s="5">
        <v>3352.02</v>
      </c>
      <c r="J87" s="5">
        <v>30</v>
      </c>
      <c r="K87" s="5">
        <v>0</v>
      </c>
      <c r="L87" s="5">
        <v>1486.18</v>
      </c>
      <c r="M87" s="43">
        <f t="shared" si="3"/>
        <v>3.1430429472504351E-2</v>
      </c>
      <c r="N87" s="5">
        <f t="shared" si="4"/>
        <v>48770.93</v>
      </c>
      <c r="O87" s="12">
        <v>0</v>
      </c>
      <c r="P87" s="51">
        <f t="shared" si="5"/>
        <v>48770.93</v>
      </c>
    </row>
    <row r="88" spans="2:16" s="6" customFormat="1" ht="13.5" customHeight="1" x14ac:dyDescent="0.3">
      <c r="B88" s="52">
        <v>840</v>
      </c>
      <c r="C88" s="45">
        <v>6</v>
      </c>
      <c r="D88" s="46" t="s">
        <v>122</v>
      </c>
      <c r="E88" s="16">
        <v>111.61000000000001</v>
      </c>
      <c r="F88" s="44" t="s">
        <v>6</v>
      </c>
      <c r="G88" s="5">
        <v>75907.5</v>
      </c>
      <c r="H88" s="5">
        <v>0</v>
      </c>
      <c r="I88" s="5">
        <v>0</v>
      </c>
      <c r="J88" s="5">
        <v>2890.29</v>
      </c>
      <c r="K88" s="5">
        <v>0</v>
      </c>
      <c r="L88" s="5">
        <v>2421.7399999999998</v>
      </c>
      <c r="M88" s="43">
        <f t="shared" si="3"/>
        <v>3.0733603061710232E-2</v>
      </c>
      <c r="N88" s="5">
        <f t="shared" si="4"/>
        <v>81219.53</v>
      </c>
      <c r="O88" s="12">
        <v>0</v>
      </c>
      <c r="P88" s="51">
        <f t="shared" si="5"/>
        <v>81219.53</v>
      </c>
    </row>
    <row r="89" spans="2:16" s="6" customFormat="1" ht="13.5" customHeight="1" x14ac:dyDescent="0.3">
      <c r="B89" s="52">
        <v>843</v>
      </c>
      <c r="C89" s="45">
        <v>6</v>
      </c>
      <c r="D89" s="46" t="s">
        <v>123</v>
      </c>
      <c r="E89" s="16">
        <v>24</v>
      </c>
      <c r="F89" s="44" t="s">
        <v>3</v>
      </c>
      <c r="G89" s="5">
        <v>34001.269999999997</v>
      </c>
      <c r="H89" s="5">
        <v>0</v>
      </c>
      <c r="I89" s="5">
        <v>0</v>
      </c>
      <c r="J89" s="5">
        <v>0</v>
      </c>
      <c r="K89" s="5">
        <v>0</v>
      </c>
      <c r="L89" s="5">
        <v>1020.04</v>
      </c>
      <c r="M89" s="43">
        <f t="shared" si="3"/>
        <v>3.000005588026565E-2</v>
      </c>
      <c r="N89" s="5">
        <f t="shared" si="4"/>
        <v>35021.31</v>
      </c>
      <c r="O89" s="12">
        <v>0</v>
      </c>
      <c r="P89" s="51">
        <f t="shared" si="5"/>
        <v>35021.31</v>
      </c>
    </row>
    <row r="90" spans="2:16" s="6" customFormat="1" ht="13.5" customHeight="1" x14ac:dyDescent="0.3">
      <c r="B90" s="52">
        <v>846</v>
      </c>
      <c r="C90" s="45">
        <v>6</v>
      </c>
      <c r="D90" s="46" t="s">
        <v>126</v>
      </c>
      <c r="E90" s="16">
        <v>24.91</v>
      </c>
      <c r="F90" s="44" t="s">
        <v>3</v>
      </c>
      <c r="G90" s="5">
        <v>38685.42</v>
      </c>
      <c r="H90" s="5">
        <v>0</v>
      </c>
      <c r="I90" s="5">
        <v>0</v>
      </c>
      <c r="J90" s="5">
        <v>0</v>
      </c>
      <c r="K90" s="5">
        <v>0</v>
      </c>
      <c r="L90" s="5">
        <v>1160.56</v>
      </c>
      <c r="M90" s="43">
        <f t="shared" si="3"/>
        <v>2.999993279121695E-2</v>
      </c>
      <c r="N90" s="5">
        <f t="shared" si="4"/>
        <v>39845.979999999996</v>
      </c>
      <c r="O90" s="12">
        <v>0</v>
      </c>
      <c r="P90" s="51">
        <f t="shared" si="5"/>
        <v>39845.979999999996</v>
      </c>
    </row>
    <row r="91" spans="2:16" s="6" customFormat="1" ht="13.5" customHeight="1" x14ac:dyDescent="0.3">
      <c r="B91" s="52">
        <v>888</v>
      </c>
      <c r="C91" s="45">
        <v>6</v>
      </c>
      <c r="D91" s="46" t="s">
        <v>223</v>
      </c>
      <c r="E91" s="16">
        <v>91.579627294752981</v>
      </c>
      <c r="F91" s="44" t="s">
        <v>6</v>
      </c>
      <c r="G91" s="5">
        <v>44483.12</v>
      </c>
      <c r="H91" s="5">
        <v>0</v>
      </c>
      <c r="I91" s="5">
        <v>0</v>
      </c>
      <c r="J91" s="5">
        <v>0</v>
      </c>
      <c r="K91" s="5">
        <v>0</v>
      </c>
      <c r="L91" s="5">
        <v>1334.49</v>
      </c>
      <c r="M91" s="43">
        <f t="shared" si="3"/>
        <v>2.9999919070424916E-2</v>
      </c>
      <c r="N91" s="5">
        <f t="shared" si="4"/>
        <v>45817.61</v>
      </c>
      <c r="O91" s="12">
        <v>0</v>
      </c>
      <c r="P91" s="51">
        <f t="shared" si="5"/>
        <v>45817.61</v>
      </c>
    </row>
    <row r="92" spans="2:16" s="6" customFormat="1" ht="13.5" customHeight="1" x14ac:dyDescent="0.3">
      <c r="B92" s="52">
        <v>889</v>
      </c>
      <c r="C92" s="45">
        <v>6</v>
      </c>
      <c r="D92" s="46" t="s">
        <v>164</v>
      </c>
      <c r="E92" s="16">
        <v>25.841459586352013</v>
      </c>
      <c r="F92" s="44" t="s">
        <v>3</v>
      </c>
      <c r="G92" s="5">
        <v>42056.41</v>
      </c>
      <c r="H92" s="5">
        <v>3191.9</v>
      </c>
      <c r="I92" s="5">
        <v>0</v>
      </c>
      <c r="J92" s="5">
        <v>0</v>
      </c>
      <c r="K92" s="5">
        <v>0</v>
      </c>
      <c r="L92" s="5">
        <v>1357.45</v>
      </c>
      <c r="M92" s="43">
        <f t="shared" si="3"/>
        <v>3.000001547019104E-2</v>
      </c>
      <c r="N92" s="5">
        <f t="shared" si="4"/>
        <v>46605.760000000002</v>
      </c>
      <c r="O92" s="12">
        <v>0</v>
      </c>
      <c r="P92" s="51">
        <f t="shared" si="5"/>
        <v>46605.760000000002</v>
      </c>
    </row>
    <row r="93" spans="2:16" s="6" customFormat="1" ht="13.5" customHeight="1" x14ac:dyDescent="0.3">
      <c r="B93" s="52">
        <v>891</v>
      </c>
      <c r="C93" s="45">
        <v>6</v>
      </c>
      <c r="D93" s="46" t="s">
        <v>173</v>
      </c>
      <c r="E93" s="16">
        <v>409.28817074899689</v>
      </c>
      <c r="F93" s="44" t="s">
        <v>3</v>
      </c>
      <c r="G93" s="5">
        <v>81191.97</v>
      </c>
      <c r="H93" s="5">
        <v>0</v>
      </c>
      <c r="I93" s="5">
        <v>0</v>
      </c>
      <c r="J93" s="5">
        <v>10503.74</v>
      </c>
      <c r="K93" s="5">
        <v>0</v>
      </c>
      <c r="L93" s="5">
        <v>2960.95</v>
      </c>
      <c r="M93" s="43">
        <f t="shared" si="3"/>
        <v>3.2291041751026296E-2</v>
      </c>
      <c r="N93" s="5">
        <f t="shared" si="4"/>
        <v>94656.66</v>
      </c>
      <c r="O93" s="12">
        <v>0</v>
      </c>
      <c r="P93" s="51">
        <f t="shared" si="5"/>
        <v>94656.66</v>
      </c>
    </row>
    <row r="94" spans="2:16" s="6" customFormat="1" ht="13.5" customHeight="1" x14ac:dyDescent="0.3">
      <c r="B94" s="52">
        <v>904</v>
      </c>
      <c r="C94" s="45">
        <v>6</v>
      </c>
      <c r="D94" s="46" t="s">
        <v>203</v>
      </c>
      <c r="E94" s="16">
        <v>27.241778041330534</v>
      </c>
      <c r="F94" s="44" t="s">
        <v>3</v>
      </c>
      <c r="G94" s="5">
        <v>11213.04</v>
      </c>
      <c r="H94" s="5">
        <v>0</v>
      </c>
      <c r="I94" s="5">
        <v>0</v>
      </c>
      <c r="J94" s="5">
        <v>903</v>
      </c>
      <c r="K94" s="5">
        <v>0</v>
      </c>
      <c r="L94" s="5">
        <v>381.54</v>
      </c>
      <c r="M94" s="43">
        <f t="shared" si="3"/>
        <v>3.1490486990798976E-2</v>
      </c>
      <c r="N94" s="5">
        <f t="shared" si="4"/>
        <v>12497.580000000002</v>
      </c>
      <c r="O94" s="12">
        <v>0</v>
      </c>
      <c r="P94" s="51">
        <f t="shared" si="5"/>
        <v>12497.580000000002</v>
      </c>
    </row>
    <row r="95" spans="2:16" s="6" customFormat="1" ht="13.5" customHeight="1" x14ac:dyDescent="0.3">
      <c r="B95" s="52">
        <v>906</v>
      </c>
      <c r="C95" s="45">
        <v>6</v>
      </c>
      <c r="D95" s="46" t="s">
        <v>192</v>
      </c>
      <c r="E95" s="16">
        <v>222.35</v>
      </c>
      <c r="F95" s="44" t="s">
        <v>3</v>
      </c>
      <c r="G95" s="5">
        <v>112517.39</v>
      </c>
      <c r="H95" s="5">
        <v>0</v>
      </c>
      <c r="I95" s="5">
        <v>5814.75</v>
      </c>
      <c r="J95" s="5">
        <v>3686.6</v>
      </c>
      <c r="K95" s="5">
        <v>2323.73</v>
      </c>
      <c r="L95" s="5">
        <v>3966.78</v>
      </c>
      <c r="M95" s="43">
        <f t="shared" si="3"/>
        <v>3.1902052452392173E-2</v>
      </c>
      <c r="N95" s="5">
        <f t="shared" si="4"/>
        <v>128309.25</v>
      </c>
      <c r="O95" s="12">
        <v>156</v>
      </c>
      <c r="P95" s="51">
        <f t="shared" si="5"/>
        <v>128153.25</v>
      </c>
    </row>
    <row r="96" spans="2:16" s="6" customFormat="1" ht="13.5" customHeight="1" x14ac:dyDescent="0.3">
      <c r="B96" s="52">
        <v>917</v>
      </c>
      <c r="C96" s="45">
        <v>6</v>
      </c>
      <c r="D96" s="46" t="s">
        <v>204</v>
      </c>
      <c r="E96" s="16">
        <v>75.771832962641213</v>
      </c>
      <c r="F96" s="44" t="s">
        <v>3</v>
      </c>
      <c r="G96" s="5">
        <v>54704.26</v>
      </c>
      <c r="H96" s="5">
        <v>0</v>
      </c>
      <c r="I96" s="5">
        <v>735.85</v>
      </c>
      <c r="J96" s="5">
        <v>35</v>
      </c>
      <c r="K96" s="5">
        <v>268.69</v>
      </c>
      <c r="L96" s="5">
        <v>1693.1</v>
      </c>
      <c r="M96" s="43">
        <f t="shared" si="3"/>
        <v>3.0372884518098872E-2</v>
      </c>
      <c r="N96" s="5">
        <f t="shared" si="4"/>
        <v>57436.9</v>
      </c>
      <c r="O96" s="12">
        <v>0</v>
      </c>
      <c r="P96" s="51">
        <f t="shared" si="5"/>
        <v>57436.9</v>
      </c>
    </row>
    <row r="97" spans="2:16" s="6" customFormat="1" ht="13.5" customHeight="1" x14ac:dyDescent="0.3">
      <c r="B97" s="52">
        <v>957</v>
      </c>
      <c r="C97" s="45">
        <v>6</v>
      </c>
      <c r="D97" s="46" t="s">
        <v>47</v>
      </c>
      <c r="E97" s="16">
        <v>99.183185889872689</v>
      </c>
      <c r="F97" s="44" t="s">
        <v>6</v>
      </c>
      <c r="G97" s="5">
        <v>32926.1</v>
      </c>
      <c r="H97" s="5">
        <v>0</v>
      </c>
      <c r="I97" s="5">
        <v>0</v>
      </c>
      <c r="J97" s="5">
        <v>1277.76</v>
      </c>
      <c r="K97" s="5">
        <v>0</v>
      </c>
      <c r="L97" s="5">
        <v>1051.67</v>
      </c>
      <c r="M97" s="43">
        <f t="shared" si="3"/>
        <v>3.0747114506959158E-2</v>
      </c>
      <c r="N97" s="5">
        <f t="shared" si="4"/>
        <v>35255.53</v>
      </c>
      <c r="O97" s="12">
        <v>0</v>
      </c>
      <c r="P97" s="51">
        <f t="shared" si="5"/>
        <v>35255.53</v>
      </c>
    </row>
    <row r="98" spans="2:16" s="6" customFormat="1" ht="13.5" customHeight="1" x14ac:dyDescent="0.3">
      <c r="B98" s="52">
        <v>959</v>
      </c>
      <c r="C98" s="45">
        <v>6</v>
      </c>
      <c r="D98" s="46" t="s">
        <v>63</v>
      </c>
      <c r="E98" s="16">
        <v>377.15816448139168</v>
      </c>
      <c r="F98" s="44" t="s">
        <v>3</v>
      </c>
      <c r="G98" s="5">
        <v>72538.38</v>
      </c>
      <c r="H98" s="5">
        <v>33941.199999999997</v>
      </c>
      <c r="I98" s="5">
        <v>0</v>
      </c>
      <c r="J98" s="5">
        <v>1301.04</v>
      </c>
      <c r="K98" s="5">
        <v>0</v>
      </c>
      <c r="L98" s="5">
        <v>3259.44</v>
      </c>
      <c r="M98" s="43">
        <f t="shared" si="3"/>
        <v>3.024142930333858E-2</v>
      </c>
      <c r="N98" s="5">
        <f t="shared" si="4"/>
        <v>111040.06</v>
      </c>
      <c r="O98" s="12">
        <v>309.64999999999998</v>
      </c>
      <c r="P98" s="51">
        <f t="shared" si="5"/>
        <v>110730.41</v>
      </c>
    </row>
    <row r="99" spans="2:16" s="6" customFormat="1" ht="13.5" customHeight="1" x14ac:dyDescent="0.3">
      <c r="B99" s="52">
        <v>969</v>
      </c>
      <c r="C99" s="45">
        <v>6</v>
      </c>
      <c r="D99" s="46" t="s">
        <v>177</v>
      </c>
      <c r="E99" s="16">
        <v>19.84500387116794</v>
      </c>
      <c r="F99" s="44" t="s">
        <v>3</v>
      </c>
      <c r="G99" s="5">
        <v>16206.16</v>
      </c>
      <c r="H99" s="5">
        <v>0</v>
      </c>
      <c r="I99" s="5">
        <v>11600</v>
      </c>
      <c r="J99" s="5">
        <v>5350</v>
      </c>
      <c r="K99" s="5">
        <v>0</v>
      </c>
      <c r="L99" s="5">
        <v>1657.81</v>
      </c>
      <c r="M99" s="43">
        <f t="shared" si="3"/>
        <v>5.000006032061613E-2</v>
      </c>
      <c r="N99" s="5">
        <f t="shared" si="4"/>
        <v>34813.97</v>
      </c>
      <c r="O99" s="12">
        <v>0</v>
      </c>
      <c r="P99" s="51">
        <f t="shared" si="5"/>
        <v>34813.97</v>
      </c>
    </row>
    <row r="100" spans="2:16" s="6" customFormat="1" ht="13.5" customHeight="1" x14ac:dyDescent="0.3">
      <c r="B100" s="52">
        <v>970</v>
      </c>
      <c r="C100" s="45">
        <v>6</v>
      </c>
      <c r="D100" s="46" t="s">
        <v>33</v>
      </c>
      <c r="E100" s="16">
        <v>195.82981092782387</v>
      </c>
      <c r="F100" s="44" t="s">
        <v>3</v>
      </c>
      <c r="G100" s="5">
        <v>46960.07</v>
      </c>
      <c r="H100" s="5">
        <v>0</v>
      </c>
      <c r="I100" s="5">
        <v>0</v>
      </c>
      <c r="J100" s="5">
        <v>0</v>
      </c>
      <c r="K100" s="5">
        <v>0</v>
      </c>
      <c r="L100" s="5">
        <v>1408.8</v>
      </c>
      <c r="M100" s="43">
        <f t="shared" si="3"/>
        <v>2.9999955281156947E-2</v>
      </c>
      <c r="N100" s="5">
        <f t="shared" si="4"/>
        <v>48368.87</v>
      </c>
      <c r="O100" s="12">
        <v>126</v>
      </c>
      <c r="P100" s="51">
        <f t="shared" si="5"/>
        <v>48242.87</v>
      </c>
    </row>
    <row r="101" spans="2:16" s="6" customFormat="1" ht="13.5" customHeight="1" x14ac:dyDescent="0.3">
      <c r="B101" s="52">
        <v>986</v>
      </c>
      <c r="C101" s="45">
        <v>6</v>
      </c>
      <c r="D101" s="46" t="s">
        <v>20</v>
      </c>
      <c r="E101" s="16">
        <v>8.6854107851734987</v>
      </c>
      <c r="F101" s="44" t="s">
        <v>3</v>
      </c>
      <c r="G101" s="5">
        <v>10928.91</v>
      </c>
      <c r="H101" s="5">
        <v>0</v>
      </c>
      <c r="I101" s="5">
        <v>0</v>
      </c>
      <c r="J101" s="5">
        <v>565</v>
      </c>
      <c r="K101" s="5">
        <v>0</v>
      </c>
      <c r="L101" s="5">
        <v>356.12</v>
      </c>
      <c r="M101" s="43">
        <f t="shared" si="3"/>
        <v>3.0983364233755094E-2</v>
      </c>
      <c r="N101" s="5">
        <f t="shared" si="4"/>
        <v>11850.03</v>
      </c>
      <c r="O101" s="12">
        <v>0</v>
      </c>
      <c r="P101" s="51">
        <f t="shared" si="5"/>
        <v>11850.03</v>
      </c>
    </row>
    <row r="102" spans="2:16" s="6" customFormat="1" ht="13.5" customHeight="1" x14ac:dyDescent="0.3">
      <c r="B102" s="52">
        <v>988</v>
      </c>
      <c r="C102" s="45">
        <v>6</v>
      </c>
      <c r="D102" s="46" t="s">
        <v>144</v>
      </c>
      <c r="E102" s="16">
        <v>115.7015754605878</v>
      </c>
      <c r="F102" s="44" t="s">
        <v>6</v>
      </c>
      <c r="G102" s="5">
        <v>43341.56</v>
      </c>
      <c r="H102" s="5">
        <v>1075</v>
      </c>
      <c r="I102" s="5">
        <v>0</v>
      </c>
      <c r="J102" s="5">
        <v>10211.719999999999</v>
      </c>
      <c r="K102" s="5">
        <v>751.63</v>
      </c>
      <c r="L102" s="5">
        <v>2747.5</v>
      </c>
      <c r="M102" s="43">
        <f t="shared" si="3"/>
        <v>4.9611853829303804E-2</v>
      </c>
      <c r="N102" s="5">
        <f t="shared" si="4"/>
        <v>58127.409999999996</v>
      </c>
      <c r="O102" s="12">
        <v>0</v>
      </c>
      <c r="P102" s="51">
        <f t="shared" si="5"/>
        <v>58127.409999999996</v>
      </c>
    </row>
    <row r="103" spans="2:16" s="6" customFormat="1" ht="13.5" customHeight="1" x14ac:dyDescent="0.3">
      <c r="B103" s="52">
        <v>989</v>
      </c>
      <c r="C103" s="45">
        <v>6</v>
      </c>
      <c r="D103" s="46" t="s">
        <v>50</v>
      </c>
      <c r="E103" s="16">
        <v>464.89713614210081</v>
      </c>
      <c r="F103" s="44" t="s">
        <v>3</v>
      </c>
      <c r="G103" s="5">
        <v>166803.04</v>
      </c>
      <c r="H103" s="5">
        <v>21884.61</v>
      </c>
      <c r="I103" s="5">
        <v>69197.81</v>
      </c>
      <c r="J103" s="5">
        <v>6814.59</v>
      </c>
      <c r="K103" s="5">
        <v>5755.55</v>
      </c>
      <c r="L103" s="5">
        <v>11962.35</v>
      </c>
      <c r="M103" s="43">
        <f t="shared" si="3"/>
        <v>4.4230365353869538E-2</v>
      </c>
      <c r="N103" s="5">
        <f t="shared" si="4"/>
        <v>282417.95</v>
      </c>
      <c r="O103" s="12">
        <v>8989.5</v>
      </c>
      <c r="P103" s="51">
        <f t="shared" si="5"/>
        <v>273428.45</v>
      </c>
    </row>
    <row r="104" spans="2:16" s="6" customFormat="1" ht="13.5" customHeight="1" x14ac:dyDescent="0.3">
      <c r="B104" s="52">
        <v>39</v>
      </c>
      <c r="C104" s="45">
        <v>7</v>
      </c>
      <c r="D104" s="46" t="s">
        <v>151</v>
      </c>
      <c r="E104" s="16">
        <v>444.08000000000004</v>
      </c>
      <c r="F104" s="44" t="s">
        <v>3</v>
      </c>
      <c r="G104" s="5">
        <v>88899.48</v>
      </c>
      <c r="H104" s="5">
        <v>0</v>
      </c>
      <c r="I104" s="5">
        <v>32916.15</v>
      </c>
      <c r="J104" s="5">
        <v>230.22</v>
      </c>
      <c r="K104" s="5">
        <v>0</v>
      </c>
      <c r="L104" s="5">
        <v>4195.96</v>
      </c>
      <c r="M104" s="43">
        <f t="shared" si="3"/>
        <v>3.4380194000861147E-2</v>
      </c>
      <c r="N104" s="5">
        <f t="shared" si="4"/>
        <v>126241.81000000001</v>
      </c>
      <c r="O104" s="12">
        <v>2367.3000000000002</v>
      </c>
      <c r="P104" s="51">
        <f t="shared" si="5"/>
        <v>123874.51000000001</v>
      </c>
    </row>
    <row r="105" spans="2:16" s="6" customFormat="1" ht="13.5" customHeight="1" x14ac:dyDescent="0.3">
      <c r="B105" s="52">
        <v>59</v>
      </c>
      <c r="C105" s="45">
        <v>7</v>
      </c>
      <c r="D105" s="46" t="s">
        <v>11</v>
      </c>
      <c r="E105" s="16">
        <v>253.3851754105396</v>
      </c>
      <c r="F105" s="44" t="s">
        <v>6</v>
      </c>
      <c r="G105" s="5">
        <v>114785.28</v>
      </c>
      <c r="H105" s="5">
        <v>0</v>
      </c>
      <c r="I105" s="5">
        <v>28185.56</v>
      </c>
      <c r="J105" s="5">
        <v>8500</v>
      </c>
      <c r="K105" s="5">
        <v>347.45</v>
      </c>
      <c r="L105" s="5">
        <v>5295.21</v>
      </c>
      <c r="M105" s="43">
        <f t="shared" si="3"/>
        <v>3.4878603888899025E-2</v>
      </c>
      <c r="N105" s="5">
        <f t="shared" si="4"/>
        <v>157113.5</v>
      </c>
      <c r="O105" s="12">
        <v>0</v>
      </c>
      <c r="P105" s="51">
        <f t="shared" si="5"/>
        <v>157113.5</v>
      </c>
    </row>
    <row r="106" spans="2:16" s="6" customFormat="1" ht="13.5" customHeight="1" x14ac:dyDescent="0.3">
      <c r="B106" s="52">
        <v>128</v>
      </c>
      <c r="C106" s="45">
        <v>7</v>
      </c>
      <c r="D106" s="46" t="s">
        <v>96</v>
      </c>
      <c r="E106" s="16">
        <v>163.06407726347993</v>
      </c>
      <c r="F106" s="44" t="s">
        <v>3</v>
      </c>
      <c r="G106" s="5">
        <v>40832.639999999999</v>
      </c>
      <c r="H106" s="5">
        <v>0</v>
      </c>
      <c r="I106" s="5">
        <v>46899.72</v>
      </c>
      <c r="J106" s="5">
        <v>0</v>
      </c>
      <c r="K106" s="5">
        <v>0</v>
      </c>
      <c r="L106" s="5">
        <v>3384.26</v>
      </c>
      <c r="M106" s="43">
        <f t="shared" si="3"/>
        <v>3.8574820054994532E-2</v>
      </c>
      <c r="N106" s="5">
        <f t="shared" si="4"/>
        <v>91116.62</v>
      </c>
      <c r="O106" s="12">
        <v>253.05</v>
      </c>
      <c r="P106" s="51">
        <f t="shared" si="5"/>
        <v>90863.569999999992</v>
      </c>
    </row>
    <row r="107" spans="2:16" s="6" customFormat="1" ht="13.5" customHeight="1" x14ac:dyDescent="0.3">
      <c r="B107" s="52">
        <v>152</v>
      </c>
      <c r="C107" s="45">
        <v>7</v>
      </c>
      <c r="D107" s="46" t="s">
        <v>44</v>
      </c>
      <c r="E107" s="16">
        <v>348.84252259421874</v>
      </c>
      <c r="F107" s="44" t="s">
        <v>3</v>
      </c>
      <c r="G107" s="5">
        <v>125167.47</v>
      </c>
      <c r="H107" s="5">
        <v>0</v>
      </c>
      <c r="I107" s="5">
        <v>7877.11</v>
      </c>
      <c r="J107" s="5">
        <v>8526.73</v>
      </c>
      <c r="K107" s="5">
        <v>0</v>
      </c>
      <c r="L107" s="5">
        <v>4575.22</v>
      </c>
      <c r="M107" s="43">
        <f t="shared" si="3"/>
        <v>3.2317423636187309E-2</v>
      </c>
      <c r="N107" s="5">
        <f t="shared" si="4"/>
        <v>146146.53</v>
      </c>
      <c r="O107" s="12">
        <v>10338.32</v>
      </c>
      <c r="P107" s="51">
        <f t="shared" si="5"/>
        <v>135808.21</v>
      </c>
    </row>
    <row r="108" spans="2:16" s="6" customFormat="1" ht="13.5" customHeight="1" x14ac:dyDescent="0.3">
      <c r="B108" s="52">
        <v>162</v>
      </c>
      <c r="C108" s="45">
        <v>7</v>
      </c>
      <c r="D108" s="46" t="s">
        <v>218</v>
      </c>
      <c r="E108" s="16">
        <v>850.15000000000009</v>
      </c>
      <c r="F108" s="44" t="s">
        <v>6</v>
      </c>
      <c r="G108" s="5">
        <v>330075.32999999996</v>
      </c>
      <c r="H108" s="5">
        <v>0</v>
      </c>
      <c r="I108" s="5">
        <v>13764.49</v>
      </c>
      <c r="J108" s="5">
        <v>5998.09</v>
      </c>
      <c r="K108" s="5">
        <v>93.33</v>
      </c>
      <c r="L108" s="5">
        <v>10727.37</v>
      </c>
      <c r="M108" s="43">
        <f t="shared" si="3"/>
        <v>3.065565109305474E-2</v>
      </c>
      <c r="N108" s="5">
        <f t="shared" si="4"/>
        <v>360658.61</v>
      </c>
      <c r="O108" s="12">
        <v>28615.620000000003</v>
      </c>
      <c r="P108" s="51">
        <f t="shared" si="5"/>
        <v>332042.99</v>
      </c>
    </row>
    <row r="109" spans="2:16" s="6" customFormat="1" ht="13.5" customHeight="1" x14ac:dyDescent="0.3">
      <c r="B109" s="52">
        <v>166</v>
      </c>
      <c r="C109" s="45">
        <v>7</v>
      </c>
      <c r="D109" s="46" t="s">
        <v>216</v>
      </c>
      <c r="E109" s="16">
        <v>833.2299999999999</v>
      </c>
      <c r="F109" s="44" t="s">
        <v>6</v>
      </c>
      <c r="G109" s="5">
        <v>288426.12</v>
      </c>
      <c r="H109" s="5">
        <v>89737.83</v>
      </c>
      <c r="I109" s="5">
        <v>7676.01</v>
      </c>
      <c r="J109" s="5">
        <v>8917.3399999999983</v>
      </c>
      <c r="K109" s="5">
        <v>0</v>
      </c>
      <c r="L109" s="5">
        <v>12174.59</v>
      </c>
      <c r="M109" s="43">
        <f t="shared" si="3"/>
        <v>3.0840696296179953E-2</v>
      </c>
      <c r="N109" s="5">
        <f t="shared" si="4"/>
        <v>406931.89000000007</v>
      </c>
      <c r="O109" s="12">
        <v>124222.53</v>
      </c>
      <c r="P109" s="51">
        <f t="shared" si="5"/>
        <v>282709.3600000001</v>
      </c>
    </row>
    <row r="110" spans="2:16" s="6" customFormat="1" ht="13.5" customHeight="1" x14ac:dyDescent="0.3">
      <c r="B110" s="52">
        <v>192</v>
      </c>
      <c r="C110" s="45">
        <v>7</v>
      </c>
      <c r="D110" s="46" t="s">
        <v>229</v>
      </c>
      <c r="E110" s="16">
        <v>174.27999999999997</v>
      </c>
      <c r="F110" s="44" t="s">
        <v>6</v>
      </c>
      <c r="G110" s="5">
        <v>52796.87</v>
      </c>
      <c r="H110" s="5">
        <v>17539.5</v>
      </c>
      <c r="I110" s="5">
        <v>22118.400000000001</v>
      </c>
      <c r="J110" s="5">
        <v>1325.9</v>
      </c>
      <c r="K110" s="5">
        <v>0</v>
      </c>
      <c r="L110" s="5">
        <v>3176.07</v>
      </c>
      <c r="M110" s="43">
        <f t="shared" si="3"/>
        <v>3.3867000523668693E-2</v>
      </c>
      <c r="N110" s="5">
        <f t="shared" si="4"/>
        <v>96956.739999999991</v>
      </c>
      <c r="O110" s="12">
        <v>44093.279999999999</v>
      </c>
      <c r="P110" s="51">
        <f t="shared" si="5"/>
        <v>52863.459999999992</v>
      </c>
    </row>
    <row r="111" spans="2:16" s="6" customFormat="1" ht="13.5" customHeight="1" x14ac:dyDescent="0.3">
      <c r="B111" s="52">
        <v>205</v>
      </c>
      <c r="C111" s="45">
        <v>7</v>
      </c>
      <c r="D111" s="46" t="s">
        <v>181</v>
      </c>
      <c r="E111" s="16">
        <v>654.37044814837861</v>
      </c>
      <c r="F111" s="44" t="s">
        <v>6</v>
      </c>
      <c r="G111" s="5">
        <v>193373.19</v>
      </c>
      <c r="H111" s="5">
        <v>120489.22</v>
      </c>
      <c r="I111" s="5">
        <v>31941.21</v>
      </c>
      <c r="J111" s="5">
        <v>4668.46</v>
      </c>
      <c r="K111" s="5">
        <v>3820.35</v>
      </c>
      <c r="L111" s="5">
        <v>15304.84</v>
      </c>
      <c r="M111" s="43">
        <f t="shared" si="3"/>
        <v>4.3198326309145239E-2</v>
      </c>
      <c r="N111" s="5">
        <f t="shared" si="4"/>
        <v>369597.27000000008</v>
      </c>
      <c r="O111" s="12">
        <v>17283.330000000002</v>
      </c>
      <c r="P111" s="51">
        <f t="shared" si="5"/>
        <v>352313.94000000006</v>
      </c>
    </row>
    <row r="112" spans="2:16" s="6" customFormat="1" ht="13.5" customHeight="1" x14ac:dyDescent="0.3">
      <c r="B112" s="52">
        <v>212</v>
      </c>
      <c r="C112" s="45">
        <v>7</v>
      </c>
      <c r="D112" s="46" t="s">
        <v>77</v>
      </c>
      <c r="E112" s="16">
        <v>527.85992115153363</v>
      </c>
      <c r="F112" s="44" t="s">
        <v>3</v>
      </c>
      <c r="G112" s="5">
        <v>222308.7</v>
      </c>
      <c r="H112" s="5">
        <v>0</v>
      </c>
      <c r="I112" s="5">
        <v>0</v>
      </c>
      <c r="J112" s="5">
        <v>3952.8</v>
      </c>
      <c r="K112" s="5">
        <v>0</v>
      </c>
      <c r="L112" s="5">
        <v>6866.9</v>
      </c>
      <c r="M112" s="43">
        <f t="shared" si="3"/>
        <v>3.0349396605255423E-2</v>
      </c>
      <c r="N112" s="5">
        <f t="shared" si="4"/>
        <v>233128.4</v>
      </c>
      <c r="O112" s="12">
        <v>855</v>
      </c>
      <c r="P112" s="51">
        <f t="shared" si="5"/>
        <v>232273.4</v>
      </c>
    </row>
    <row r="113" spans="2:16" s="6" customFormat="1" ht="13.5" customHeight="1" x14ac:dyDescent="0.3">
      <c r="B113" s="52">
        <v>216</v>
      </c>
      <c r="C113" s="45">
        <v>7</v>
      </c>
      <c r="D113" s="46" t="s">
        <v>130</v>
      </c>
      <c r="E113" s="16">
        <v>863.69140794001498</v>
      </c>
      <c r="F113" s="44" t="s">
        <v>6</v>
      </c>
      <c r="G113" s="5">
        <v>350968.09</v>
      </c>
      <c r="H113" s="5">
        <v>0</v>
      </c>
      <c r="I113" s="5">
        <v>0</v>
      </c>
      <c r="J113" s="5">
        <v>9847.73</v>
      </c>
      <c r="K113" s="5">
        <v>0</v>
      </c>
      <c r="L113" s="5">
        <v>11021.43</v>
      </c>
      <c r="M113" s="43">
        <f t="shared" si="3"/>
        <v>3.0545861320603957E-2</v>
      </c>
      <c r="N113" s="5">
        <f t="shared" si="4"/>
        <v>371837.25</v>
      </c>
      <c r="O113" s="12">
        <v>480</v>
      </c>
      <c r="P113" s="51">
        <f t="shared" si="5"/>
        <v>371357.25</v>
      </c>
    </row>
    <row r="114" spans="2:16" s="6" customFormat="1" ht="13.5" customHeight="1" x14ac:dyDescent="0.3">
      <c r="B114" s="52">
        <v>229</v>
      </c>
      <c r="C114" s="45">
        <v>7</v>
      </c>
      <c r="D114" s="46" t="s">
        <v>40</v>
      </c>
      <c r="E114" s="16">
        <v>848.5</v>
      </c>
      <c r="F114" s="44" t="s">
        <v>6</v>
      </c>
      <c r="G114" s="5">
        <v>309049.01</v>
      </c>
      <c r="H114" s="5">
        <v>83944.42</v>
      </c>
      <c r="I114" s="5">
        <v>0</v>
      </c>
      <c r="J114" s="5">
        <v>1887</v>
      </c>
      <c r="K114" s="5">
        <v>0</v>
      </c>
      <c r="L114" s="5">
        <v>11884.15</v>
      </c>
      <c r="M114" s="43">
        <f t="shared" si="3"/>
        <v>3.0095565890667208E-2</v>
      </c>
      <c r="N114" s="5">
        <f t="shared" si="4"/>
        <v>406764.58</v>
      </c>
      <c r="O114" s="12">
        <v>111682.77000000002</v>
      </c>
      <c r="P114" s="51">
        <f t="shared" si="5"/>
        <v>295081.81</v>
      </c>
    </row>
    <row r="115" spans="2:16" s="6" customFormat="1" ht="13.5" customHeight="1" x14ac:dyDescent="0.3">
      <c r="B115" s="52">
        <v>236</v>
      </c>
      <c r="C115" s="45">
        <v>7</v>
      </c>
      <c r="D115" s="46" t="s">
        <v>150</v>
      </c>
      <c r="E115" s="16">
        <v>998.63408437244459</v>
      </c>
      <c r="F115" s="44" t="s">
        <v>6</v>
      </c>
      <c r="G115" s="5">
        <v>390611.8</v>
      </c>
      <c r="H115" s="5">
        <v>29952.49</v>
      </c>
      <c r="I115" s="5">
        <v>72068.14</v>
      </c>
      <c r="J115" s="5">
        <v>2124.87</v>
      </c>
      <c r="K115" s="5">
        <v>539.21</v>
      </c>
      <c r="L115" s="5">
        <v>16094.28</v>
      </c>
      <c r="M115" s="43">
        <f t="shared" si="3"/>
        <v>3.2494232596147303E-2</v>
      </c>
      <c r="N115" s="5">
        <f t="shared" si="4"/>
        <v>511390.79000000004</v>
      </c>
      <c r="O115" s="12">
        <v>147397.06000000003</v>
      </c>
      <c r="P115" s="51">
        <f t="shared" si="5"/>
        <v>363993.73</v>
      </c>
    </row>
    <row r="116" spans="2:16" s="6" customFormat="1" ht="13.5" customHeight="1" x14ac:dyDescent="0.3">
      <c r="B116" s="52">
        <v>239</v>
      </c>
      <c r="C116" s="45">
        <v>7</v>
      </c>
      <c r="D116" s="46" t="s">
        <v>160</v>
      </c>
      <c r="E116" s="16">
        <v>3112.44</v>
      </c>
      <c r="F116" s="44" t="s">
        <v>6</v>
      </c>
      <c r="G116" s="5">
        <v>810546.88</v>
      </c>
      <c r="H116" s="5">
        <v>715298.8</v>
      </c>
      <c r="I116" s="5">
        <v>21086.58</v>
      </c>
      <c r="J116" s="5">
        <v>45674</v>
      </c>
      <c r="K116" s="5">
        <v>36683.58</v>
      </c>
      <c r="L116" s="5">
        <v>65253.55</v>
      </c>
      <c r="M116" s="43">
        <f t="shared" si="3"/>
        <v>4.0050301915587956E-2</v>
      </c>
      <c r="N116" s="5">
        <f t="shared" si="4"/>
        <v>1694543.3900000004</v>
      </c>
      <c r="O116" s="12">
        <v>408372.34</v>
      </c>
      <c r="P116" s="51">
        <f t="shared" si="5"/>
        <v>1286171.0500000003</v>
      </c>
    </row>
    <row r="117" spans="2:16" s="6" customFormat="1" ht="13.5" customHeight="1" x14ac:dyDescent="0.3">
      <c r="B117" s="52">
        <v>249</v>
      </c>
      <c r="C117" s="45">
        <v>7</v>
      </c>
      <c r="D117" s="46" t="s">
        <v>90</v>
      </c>
      <c r="E117" s="16">
        <v>1404.2530921096834</v>
      </c>
      <c r="F117" s="44" t="s">
        <v>3</v>
      </c>
      <c r="G117" s="5">
        <v>414491.33999999997</v>
      </c>
      <c r="H117" s="5">
        <v>99673.95</v>
      </c>
      <c r="I117" s="5">
        <v>0</v>
      </c>
      <c r="J117" s="5">
        <v>2000</v>
      </c>
      <c r="K117" s="5">
        <v>10221.19</v>
      </c>
      <c r="L117" s="5">
        <v>23816.51</v>
      </c>
      <c r="M117" s="43">
        <f t="shared" si="3"/>
        <v>4.5245292014338967E-2</v>
      </c>
      <c r="N117" s="5">
        <f t="shared" si="4"/>
        <v>550202.99</v>
      </c>
      <c r="O117" s="12">
        <v>0</v>
      </c>
      <c r="P117" s="51">
        <f t="shared" si="5"/>
        <v>550202.99</v>
      </c>
    </row>
    <row r="118" spans="2:16" s="6" customFormat="1" ht="13.5" customHeight="1" x14ac:dyDescent="0.3">
      <c r="B118" s="52">
        <v>271</v>
      </c>
      <c r="C118" s="45">
        <v>7</v>
      </c>
      <c r="D118" s="46" t="s">
        <v>149</v>
      </c>
      <c r="E118" s="16">
        <v>875.04199999999992</v>
      </c>
      <c r="F118" s="44" t="s">
        <v>3</v>
      </c>
      <c r="G118" s="5">
        <v>195130.75999999998</v>
      </c>
      <c r="H118" s="5">
        <v>332549.21999999997</v>
      </c>
      <c r="I118" s="5">
        <v>0</v>
      </c>
      <c r="J118" s="5">
        <v>17136.8</v>
      </c>
      <c r="K118" s="5">
        <v>19753.18</v>
      </c>
      <c r="L118" s="5">
        <v>24671.17</v>
      </c>
      <c r="M118" s="43">
        <f t="shared" si="3"/>
        <v>4.3699048387200755E-2</v>
      </c>
      <c r="N118" s="5">
        <f t="shared" si="4"/>
        <v>589241.13000000012</v>
      </c>
      <c r="O118" s="12">
        <v>146366.99000000002</v>
      </c>
      <c r="P118" s="51">
        <f t="shared" si="5"/>
        <v>442874.14000000013</v>
      </c>
    </row>
    <row r="119" spans="2:16" s="6" customFormat="1" ht="13.5" customHeight="1" x14ac:dyDescent="0.3">
      <c r="B119" s="52">
        <v>275</v>
      </c>
      <c r="C119" s="47">
        <v>7</v>
      </c>
      <c r="D119" s="46" t="s">
        <v>205</v>
      </c>
      <c r="E119" s="16">
        <v>699.2</v>
      </c>
      <c r="F119" s="44" t="s">
        <v>3</v>
      </c>
      <c r="G119" s="5">
        <v>194762.51</v>
      </c>
      <c r="H119" s="5">
        <v>95186.64</v>
      </c>
      <c r="I119" s="5">
        <v>0</v>
      </c>
      <c r="J119" s="5">
        <v>2428.0100000000002</v>
      </c>
      <c r="K119" s="5">
        <v>0</v>
      </c>
      <c r="L119" s="5">
        <v>8819.8799999999992</v>
      </c>
      <c r="M119" s="43">
        <f t="shared" si="3"/>
        <v>3.0166104630060701E-2</v>
      </c>
      <c r="N119" s="5">
        <f t="shared" si="4"/>
        <v>301197.04000000004</v>
      </c>
      <c r="O119" s="12">
        <v>116118.27</v>
      </c>
      <c r="P119" s="51">
        <f t="shared" si="5"/>
        <v>185078.77000000002</v>
      </c>
    </row>
    <row r="120" spans="2:16" s="6" customFormat="1" ht="13.5" customHeight="1" x14ac:dyDescent="0.3">
      <c r="B120" s="52">
        <v>282</v>
      </c>
      <c r="C120" s="45">
        <v>7</v>
      </c>
      <c r="D120" s="46" t="s">
        <v>13</v>
      </c>
      <c r="E120" s="16">
        <v>169.86807859073753</v>
      </c>
      <c r="F120" s="44" t="s">
        <v>3</v>
      </c>
      <c r="G120" s="5">
        <v>16254.54</v>
      </c>
      <c r="H120" s="5">
        <v>0</v>
      </c>
      <c r="I120" s="5">
        <v>30944.66</v>
      </c>
      <c r="J120" s="5">
        <v>447.96</v>
      </c>
      <c r="K120" s="5">
        <v>0</v>
      </c>
      <c r="L120" s="5">
        <v>2057.27</v>
      </c>
      <c r="M120" s="43">
        <f t="shared" si="3"/>
        <v>4.3177179920062397E-2</v>
      </c>
      <c r="N120" s="5">
        <f t="shared" si="4"/>
        <v>49704.429999999993</v>
      </c>
      <c r="O120" s="12">
        <v>0</v>
      </c>
      <c r="P120" s="51">
        <f t="shared" si="5"/>
        <v>49704.429999999993</v>
      </c>
    </row>
    <row r="121" spans="2:16" s="6" customFormat="1" ht="13.5" customHeight="1" x14ac:dyDescent="0.3">
      <c r="B121" s="52">
        <v>287</v>
      </c>
      <c r="C121" s="45">
        <v>7</v>
      </c>
      <c r="D121" s="46" t="s">
        <v>131</v>
      </c>
      <c r="E121" s="16">
        <v>203.09241598437666</v>
      </c>
      <c r="F121" s="44" t="s">
        <v>6</v>
      </c>
      <c r="G121" s="5">
        <v>15169</v>
      </c>
      <c r="H121" s="5">
        <v>0</v>
      </c>
      <c r="I121" s="5">
        <v>45238</v>
      </c>
      <c r="J121" s="5">
        <v>1521.24</v>
      </c>
      <c r="K121" s="5">
        <v>1120.25</v>
      </c>
      <c r="L121" s="5">
        <v>2849.04</v>
      </c>
      <c r="M121" s="43">
        <f t="shared" si="3"/>
        <v>4.5188076669242988E-2</v>
      </c>
      <c r="N121" s="5">
        <f t="shared" si="4"/>
        <v>65897.53</v>
      </c>
      <c r="O121" s="12">
        <v>0</v>
      </c>
      <c r="P121" s="51">
        <f t="shared" si="5"/>
        <v>65897.53</v>
      </c>
    </row>
    <row r="122" spans="2:16" s="6" customFormat="1" ht="13.5" customHeight="1" x14ac:dyDescent="0.3">
      <c r="B122" s="52">
        <v>290</v>
      </c>
      <c r="C122" s="45">
        <v>7</v>
      </c>
      <c r="D122" s="46" t="s">
        <v>152</v>
      </c>
      <c r="E122" s="16">
        <v>387.04630277390868</v>
      </c>
      <c r="F122" s="44" t="s">
        <v>3</v>
      </c>
      <c r="G122" s="5">
        <v>116247.75</v>
      </c>
      <c r="H122" s="5">
        <v>30416.61</v>
      </c>
      <c r="I122" s="5">
        <v>0</v>
      </c>
      <c r="J122" s="5">
        <v>4600</v>
      </c>
      <c r="K122" s="5">
        <v>3904.69</v>
      </c>
      <c r="L122" s="5">
        <v>7150.12</v>
      </c>
      <c r="M122" s="43">
        <f t="shared" si="3"/>
        <v>4.6079550013356403E-2</v>
      </c>
      <c r="N122" s="5">
        <f t="shared" si="4"/>
        <v>162319.16999999998</v>
      </c>
      <c r="O122" s="12">
        <v>0</v>
      </c>
      <c r="P122" s="51">
        <f t="shared" si="5"/>
        <v>162319.16999999998</v>
      </c>
    </row>
    <row r="123" spans="2:16" s="6" customFormat="1" ht="13.5" customHeight="1" x14ac:dyDescent="0.3">
      <c r="B123" s="52">
        <v>294</v>
      </c>
      <c r="C123" s="45">
        <v>7</v>
      </c>
      <c r="D123" s="46" t="s">
        <v>182</v>
      </c>
      <c r="E123" s="16">
        <v>1303.7823906926667</v>
      </c>
      <c r="F123" s="44" t="s">
        <v>3</v>
      </c>
      <c r="G123" s="5">
        <v>542886.04</v>
      </c>
      <c r="H123" s="5">
        <v>0</v>
      </c>
      <c r="I123" s="5">
        <v>0</v>
      </c>
      <c r="J123" s="5">
        <v>5387.79</v>
      </c>
      <c r="K123" s="5">
        <v>0</v>
      </c>
      <c r="L123" s="5">
        <v>16555.97</v>
      </c>
      <c r="M123" s="43">
        <f t="shared" si="3"/>
        <v>3.0196535187535758E-2</v>
      </c>
      <c r="N123" s="5">
        <f t="shared" si="4"/>
        <v>564829.80000000005</v>
      </c>
      <c r="O123" s="12">
        <v>1688.46</v>
      </c>
      <c r="P123" s="51">
        <f t="shared" si="5"/>
        <v>563141.34000000008</v>
      </c>
    </row>
    <row r="124" spans="2:16" s="6" customFormat="1" ht="13.5" customHeight="1" x14ac:dyDescent="0.3">
      <c r="B124" s="52">
        <v>296</v>
      </c>
      <c r="C124" s="45">
        <v>7</v>
      </c>
      <c r="D124" s="46" t="s">
        <v>197</v>
      </c>
      <c r="E124" s="16">
        <v>914.83999999999992</v>
      </c>
      <c r="F124" s="44" t="s">
        <v>6</v>
      </c>
      <c r="G124" s="5">
        <v>525091.62</v>
      </c>
      <c r="H124" s="5">
        <v>197850.04</v>
      </c>
      <c r="I124" s="5">
        <v>38813.81</v>
      </c>
      <c r="J124" s="5">
        <v>12760.460000000001</v>
      </c>
      <c r="K124" s="5">
        <v>0</v>
      </c>
      <c r="L124" s="5">
        <v>23822.65</v>
      </c>
      <c r="M124" s="43">
        <f t="shared" si="3"/>
        <v>3.0758114942839206E-2</v>
      </c>
      <c r="N124" s="5">
        <f t="shared" si="4"/>
        <v>798338.58</v>
      </c>
      <c r="O124" s="12">
        <v>171079.48000000004</v>
      </c>
      <c r="P124" s="51">
        <f t="shared" si="5"/>
        <v>627259.09999999986</v>
      </c>
    </row>
    <row r="125" spans="2:16" s="6" customFormat="1" ht="13.5" customHeight="1" x14ac:dyDescent="0.3">
      <c r="B125" s="52">
        <v>301</v>
      </c>
      <c r="C125" s="45">
        <v>7</v>
      </c>
      <c r="D125" s="46" t="s">
        <v>199</v>
      </c>
      <c r="E125" s="16">
        <v>641.50907968472882</v>
      </c>
      <c r="F125" s="44" t="s">
        <v>3</v>
      </c>
      <c r="G125" s="5">
        <v>181366.34</v>
      </c>
      <c r="H125" s="5">
        <v>25965.26</v>
      </c>
      <c r="I125" s="5">
        <v>7871.69</v>
      </c>
      <c r="J125" s="5">
        <v>10083.34</v>
      </c>
      <c r="K125" s="5">
        <v>3629.03</v>
      </c>
      <c r="L125" s="5">
        <v>10926.48</v>
      </c>
      <c r="M125" s="43">
        <f t="shared" si="3"/>
        <v>4.7731465815838023E-2</v>
      </c>
      <c r="N125" s="5">
        <f t="shared" si="4"/>
        <v>239842.14</v>
      </c>
      <c r="O125" s="12">
        <v>1452.49</v>
      </c>
      <c r="P125" s="51">
        <f t="shared" si="5"/>
        <v>238389.65000000002</v>
      </c>
    </row>
    <row r="126" spans="2:16" s="6" customFormat="1" ht="13.5" customHeight="1" x14ac:dyDescent="0.3">
      <c r="B126" s="52">
        <v>321</v>
      </c>
      <c r="C126" s="45">
        <v>7</v>
      </c>
      <c r="D126" s="46" t="s">
        <v>147</v>
      </c>
      <c r="E126" s="16">
        <v>471.72999999999996</v>
      </c>
      <c r="F126" s="44" t="s">
        <v>6</v>
      </c>
      <c r="G126" s="5">
        <v>289170.36</v>
      </c>
      <c r="H126" s="5">
        <v>114200.17</v>
      </c>
      <c r="I126" s="5">
        <v>0</v>
      </c>
      <c r="J126" s="5">
        <v>2252.36</v>
      </c>
      <c r="K126" s="5">
        <v>1566.51</v>
      </c>
      <c r="L126" s="5">
        <v>20359.47</v>
      </c>
      <c r="M126" s="43">
        <f t="shared" si="3"/>
        <v>0.05</v>
      </c>
      <c r="N126" s="5">
        <f t="shared" si="4"/>
        <v>427548.87</v>
      </c>
      <c r="O126" s="12">
        <v>44460.180000000008</v>
      </c>
      <c r="P126" s="51">
        <f t="shared" si="5"/>
        <v>383088.69</v>
      </c>
    </row>
    <row r="127" spans="2:16" s="6" customFormat="1" ht="13.5" customHeight="1" x14ac:dyDescent="0.3">
      <c r="B127" s="52">
        <v>325</v>
      </c>
      <c r="C127" s="45">
        <v>7</v>
      </c>
      <c r="D127" s="46" t="s">
        <v>233</v>
      </c>
      <c r="E127" s="16">
        <v>407.25024077788987</v>
      </c>
      <c r="F127" s="44" t="s">
        <v>6</v>
      </c>
      <c r="G127" s="5">
        <v>185755</v>
      </c>
      <c r="H127" s="5">
        <v>0</v>
      </c>
      <c r="I127" s="5">
        <v>0</v>
      </c>
      <c r="J127" s="5">
        <v>1070</v>
      </c>
      <c r="K127" s="5">
        <v>0</v>
      </c>
      <c r="L127" s="5">
        <v>5626.15</v>
      </c>
      <c r="M127" s="43">
        <f t="shared" si="3"/>
        <v>3.0114545697845576E-2</v>
      </c>
      <c r="N127" s="5">
        <f t="shared" si="4"/>
        <v>192451.15</v>
      </c>
      <c r="O127" s="12">
        <v>1208</v>
      </c>
      <c r="P127" s="51">
        <f t="shared" si="5"/>
        <v>191243.15</v>
      </c>
    </row>
    <row r="128" spans="2:16" s="6" customFormat="1" ht="13.5" customHeight="1" x14ac:dyDescent="0.3">
      <c r="B128" s="52">
        <v>346</v>
      </c>
      <c r="C128" s="45">
        <v>7</v>
      </c>
      <c r="D128" s="46" t="s">
        <v>202</v>
      </c>
      <c r="E128" s="16">
        <v>192.62540121183011</v>
      </c>
      <c r="F128" s="44" t="s">
        <v>3</v>
      </c>
      <c r="G128" s="5">
        <v>71936.429999999993</v>
      </c>
      <c r="H128" s="5">
        <v>0</v>
      </c>
      <c r="I128" s="5">
        <v>4759</v>
      </c>
      <c r="J128" s="5">
        <v>313.78999999999996</v>
      </c>
      <c r="K128" s="5">
        <v>0</v>
      </c>
      <c r="L128" s="5">
        <v>2316.5500000000002</v>
      </c>
      <c r="M128" s="43">
        <f t="shared" si="3"/>
        <v>3.0081462972875204E-2</v>
      </c>
      <c r="N128" s="5">
        <f t="shared" si="4"/>
        <v>79325.76999999999</v>
      </c>
      <c r="O128" s="12">
        <v>0</v>
      </c>
      <c r="P128" s="51">
        <f t="shared" si="5"/>
        <v>79325.76999999999</v>
      </c>
    </row>
    <row r="129" spans="2:16" s="6" customFormat="1" ht="13.5" customHeight="1" x14ac:dyDescent="0.3">
      <c r="B129" s="52">
        <v>358</v>
      </c>
      <c r="C129" s="45">
        <v>7</v>
      </c>
      <c r="D129" s="46" t="s">
        <v>21</v>
      </c>
      <c r="E129" s="16">
        <v>411.25000000000006</v>
      </c>
      <c r="F129" s="44" t="s">
        <v>6</v>
      </c>
      <c r="G129" s="5">
        <v>176098.5</v>
      </c>
      <c r="H129" s="5">
        <v>42311.21</v>
      </c>
      <c r="I129" s="5">
        <v>0</v>
      </c>
      <c r="J129" s="5">
        <v>0</v>
      </c>
      <c r="K129" s="5">
        <v>0</v>
      </c>
      <c r="L129" s="5">
        <v>6552.29</v>
      </c>
      <c r="M129" s="43">
        <f t="shared" si="3"/>
        <v>2.9999994047883678E-2</v>
      </c>
      <c r="N129" s="5">
        <f t="shared" si="4"/>
        <v>224962</v>
      </c>
      <c r="O129" s="12">
        <v>54447.16</v>
      </c>
      <c r="P129" s="51">
        <f t="shared" si="5"/>
        <v>170514.84</v>
      </c>
    </row>
    <row r="130" spans="2:16" s="6" customFormat="1" ht="13.5" customHeight="1" x14ac:dyDescent="0.3">
      <c r="B130" s="52">
        <v>361</v>
      </c>
      <c r="C130" s="45">
        <v>7</v>
      </c>
      <c r="D130" s="46" t="s">
        <v>48</v>
      </c>
      <c r="E130" s="16">
        <v>1469.7815355239331</v>
      </c>
      <c r="F130" s="44" t="s">
        <v>6</v>
      </c>
      <c r="G130" s="5">
        <v>710507.42</v>
      </c>
      <c r="H130" s="5">
        <v>0</v>
      </c>
      <c r="I130" s="5">
        <v>23056.32</v>
      </c>
      <c r="J130" s="5">
        <v>3649</v>
      </c>
      <c r="K130" s="5">
        <v>0</v>
      </c>
      <c r="L130" s="5">
        <v>22650.49</v>
      </c>
      <c r="M130" s="43">
        <f t="shared" si="3"/>
        <v>3.0724496161040303E-2</v>
      </c>
      <c r="N130" s="5">
        <f t="shared" si="4"/>
        <v>759863.23</v>
      </c>
      <c r="O130" s="12">
        <v>10291</v>
      </c>
      <c r="P130" s="51">
        <f t="shared" si="5"/>
        <v>749572.23</v>
      </c>
    </row>
    <row r="131" spans="2:16" s="6" customFormat="1" ht="13.5" customHeight="1" x14ac:dyDescent="0.3">
      <c r="B131" s="52">
        <v>376</v>
      </c>
      <c r="C131" s="45">
        <v>7</v>
      </c>
      <c r="D131" s="46" t="s">
        <v>219</v>
      </c>
      <c r="E131" s="16">
        <v>821.24811474644969</v>
      </c>
      <c r="F131" s="44" t="s">
        <v>3</v>
      </c>
      <c r="G131" s="5">
        <v>203018</v>
      </c>
      <c r="H131" s="5">
        <v>0</v>
      </c>
      <c r="I131" s="5">
        <v>56700</v>
      </c>
      <c r="J131" s="5">
        <v>806</v>
      </c>
      <c r="K131" s="5">
        <v>0</v>
      </c>
      <c r="L131" s="5">
        <v>7838.34</v>
      </c>
      <c r="M131" s="43">
        <f t="shared" si="3"/>
        <v>3.0086825014202144E-2</v>
      </c>
      <c r="N131" s="5">
        <f t="shared" si="4"/>
        <v>268362.34000000003</v>
      </c>
      <c r="O131" s="12">
        <v>158</v>
      </c>
      <c r="P131" s="51">
        <f t="shared" si="5"/>
        <v>268204.34000000003</v>
      </c>
    </row>
    <row r="132" spans="2:16" s="6" customFormat="1" ht="13.5" customHeight="1" x14ac:dyDescent="0.3">
      <c r="B132" s="52">
        <v>382</v>
      </c>
      <c r="C132" s="45">
        <v>7</v>
      </c>
      <c r="D132" s="46" t="s">
        <v>61</v>
      </c>
      <c r="E132" s="16">
        <v>187.95999999999998</v>
      </c>
      <c r="F132" s="44" t="s">
        <v>3</v>
      </c>
      <c r="G132" s="5">
        <v>60512.639999999999</v>
      </c>
      <c r="H132" s="5">
        <v>21014.99</v>
      </c>
      <c r="I132" s="5">
        <v>0</v>
      </c>
      <c r="J132" s="5">
        <v>4256.7700000000004</v>
      </c>
      <c r="K132" s="5">
        <v>0</v>
      </c>
      <c r="L132" s="5">
        <v>2658.67</v>
      </c>
      <c r="M132" s="43">
        <f t="shared" si="3"/>
        <v>3.0992464830435367E-2</v>
      </c>
      <c r="N132" s="5">
        <f t="shared" si="4"/>
        <v>88443.07</v>
      </c>
      <c r="O132" s="12">
        <v>24646.219999999998</v>
      </c>
      <c r="P132" s="51">
        <f t="shared" si="5"/>
        <v>63796.850000000006</v>
      </c>
    </row>
    <row r="133" spans="2:16" s="6" customFormat="1" ht="13.5" customHeight="1" x14ac:dyDescent="0.3">
      <c r="B133" s="52">
        <v>389</v>
      </c>
      <c r="C133" s="45">
        <v>7</v>
      </c>
      <c r="D133" s="46" t="s">
        <v>80</v>
      </c>
      <c r="E133" s="16">
        <v>938.91655471161232</v>
      </c>
      <c r="F133" s="44" t="s">
        <v>6</v>
      </c>
      <c r="G133" s="5">
        <v>82489.539999999994</v>
      </c>
      <c r="H133" s="5">
        <v>0</v>
      </c>
      <c r="I133" s="5">
        <v>50213.2</v>
      </c>
      <c r="J133" s="5">
        <v>4507.58</v>
      </c>
      <c r="K133" s="5">
        <v>0</v>
      </c>
      <c r="L133" s="5">
        <v>5210.7299999999996</v>
      </c>
      <c r="M133" s="43">
        <f t="shared" si="3"/>
        <v>3.7976225111930356E-2</v>
      </c>
      <c r="N133" s="5">
        <f t="shared" si="4"/>
        <v>142421.04999999999</v>
      </c>
      <c r="O133" s="12">
        <v>791</v>
      </c>
      <c r="P133" s="51">
        <f t="shared" si="5"/>
        <v>141630.04999999999</v>
      </c>
    </row>
    <row r="134" spans="2:16" s="6" customFormat="1" ht="13.5" customHeight="1" x14ac:dyDescent="0.3">
      <c r="B134" s="52">
        <v>434</v>
      </c>
      <c r="C134" s="45">
        <v>7</v>
      </c>
      <c r="D134" s="46" t="s">
        <v>64</v>
      </c>
      <c r="E134" s="16">
        <v>683.56158788791799</v>
      </c>
      <c r="F134" s="44" t="s">
        <v>3</v>
      </c>
      <c r="G134" s="5">
        <v>145913.28</v>
      </c>
      <c r="H134" s="5">
        <v>0</v>
      </c>
      <c r="I134" s="5">
        <v>0</v>
      </c>
      <c r="J134" s="5">
        <v>2264.4</v>
      </c>
      <c r="K134" s="5">
        <v>0</v>
      </c>
      <c r="L134" s="5">
        <v>4490.62</v>
      </c>
      <c r="M134" s="43">
        <f t="shared" ref="M134:M197" si="6">L134/(N134-L134)</f>
        <v>3.0305643872950368E-2</v>
      </c>
      <c r="N134" s="5">
        <f t="shared" ref="N134:N197" si="7">G134+H134+I134+J134+K134+L134</f>
        <v>152668.29999999999</v>
      </c>
      <c r="O134" s="12">
        <v>0</v>
      </c>
      <c r="P134" s="51">
        <f t="shared" ref="P134:P197" si="8">N134-O134</f>
        <v>152668.29999999999</v>
      </c>
    </row>
    <row r="135" spans="2:16" s="6" customFormat="1" ht="13.5" customHeight="1" x14ac:dyDescent="0.3">
      <c r="B135" s="52">
        <v>437</v>
      </c>
      <c r="C135" s="45">
        <v>7</v>
      </c>
      <c r="D135" s="46" t="s">
        <v>172</v>
      </c>
      <c r="E135" s="16">
        <v>339.1949298031704</v>
      </c>
      <c r="F135" s="44" t="s">
        <v>3</v>
      </c>
      <c r="G135" s="5">
        <v>215443.22</v>
      </c>
      <c r="H135" s="5">
        <v>0</v>
      </c>
      <c r="I135" s="5">
        <v>0</v>
      </c>
      <c r="J135" s="5">
        <v>1067.3800000000001</v>
      </c>
      <c r="K135" s="5">
        <v>0</v>
      </c>
      <c r="L135" s="5">
        <v>6516.67</v>
      </c>
      <c r="M135" s="43">
        <f t="shared" si="6"/>
        <v>3.0098618728136173E-2</v>
      </c>
      <c r="N135" s="5">
        <f t="shared" si="7"/>
        <v>223027.27000000002</v>
      </c>
      <c r="O135" s="12">
        <v>0</v>
      </c>
      <c r="P135" s="51">
        <f t="shared" si="8"/>
        <v>223027.27000000002</v>
      </c>
    </row>
    <row r="136" spans="2:16" s="6" customFormat="1" ht="13.5" customHeight="1" x14ac:dyDescent="0.3">
      <c r="B136" s="52">
        <v>502</v>
      </c>
      <c r="C136" s="45">
        <v>7</v>
      </c>
      <c r="D136" s="46" t="s">
        <v>198</v>
      </c>
      <c r="E136" s="16">
        <v>656.20812800661986</v>
      </c>
      <c r="F136" s="44" t="s">
        <v>3</v>
      </c>
      <c r="G136" s="5">
        <v>244314</v>
      </c>
      <c r="H136" s="5">
        <v>31691.72</v>
      </c>
      <c r="I136" s="5">
        <v>0</v>
      </c>
      <c r="J136" s="5">
        <v>10563.17</v>
      </c>
      <c r="K136" s="5">
        <v>0</v>
      </c>
      <c r="L136" s="5">
        <v>8808.33</v>
      </c>
      <c r="M136" s="43">
        <f t="shared" si="6"/>
        <v>3.0737216450815723E-2</v>
      </c>
      <c r="N136" s="5">
        <f t="shared" si="7"/>
        <v>295377.21999999997</v>
      </c>
      <c r="O136" s="12">
        <v>0</v>
      </c>
      <c r="P136" s="51">
        <f t="shared" si="8"/>
        <v>295377.21999999997</v>
      </c>
    </row>
    <row r="137" spans="2:16" s="6" customFormat="1" ht="13.5" customHeight="1" x14ac:dyDescent="0.3">
      <c r="B137" s="52">
        <v>503</v>
      </c>
      <c r="C137" s="45">
        <v>7</v>
      </c>
      <c r="D137" s="46" t="s">
        <v>121</v>
      </c>
      <c r="E137" s="16">
        <v>399.35999999999996</v>
      </c>
      <c r="F137" s="44" t="s">
        <v>6</v>
      </c>
      <c r="G137" s="5">
        <v>140112.24</v>
      </c>
      <c r="H137" s="5">
        <v>41749.94</v>
      </c>
      <c r="I137" s="5">
        <v>0</v>
      </c>
      <c r="J137" s="5">
        <v>1529.34</v>
      </c>
      <c r="K137" s="5">
        <v>0</v>
      </c>
      <c r="L137" s="5">
        <v>5532.33</v>
      </c>
      <c r="M137" s="43">
        <f t="shared" si="6"/>
        <v>3.0166771069894616E-2</v>
      </c>
      <c r="N137" s="5">
        <f t="shared" si="7"/>
        <v>188923.84999999998</v>
      </c>
      <c r="O137" s="12">
        <v>52644.45</v>
      </c>
      <c r="P137" s="51">
        <f t="shared" si="8"/>
        <v>136279.39999999997</v>
      </c>
    </row>
    <row r="138" spans="2:16" s="6" customFormat="1" ht="13.5" customHeight="1" x14ac:dyDescent="0.3">
      <c r="B138" s="52">
        <v>510</v>
      </c>
      <c r="C138" s="45">
        <v>7</v>
      </c>
      <c r="D138" s="46" t="s">
        <v>196</v>
      </c>
      <c r="E138" s="16">
        <v>491.84552143497001</v>
      </c>
      <c r="F138" s="44" t="s">
        <v>6</v>
      </c>
      <c r="G138" s="5">
        <v>208081</v>
      </c>
      <c r="H138" s="5">
        <v>0</v>
      </c>
      <c r="I138" s="5">
        <v>0</v>
      </c>
      <c r="J138" s="5">
        <v>2346.17</v>
      </c>
      <c r="K138" s="5">
        <v>0</v>
      </c>
      <c r="L138" s="5">
        <v>6359.74</v>
      </c>
      <c r="M138" s="43">
        <f t="shared" si="6"/>
        <v>3.0222998294374245E-2</v>
      </c>
      <c r="N138" s="5">
        <f t="shared" si="7"/>
        <v>216786.91</v>
      </c>
      <c r="O138" s="12">
        <v>385</v>
      </c>
      <c r="P138" s="51">
        <f t="shared" si="8"/>
        <v>216401.91</v>
      </c>
    </row>
    <row r="139" spans="2:16" s="6" customFormat="1" ht="13.5" customHeight="1" x14ac:dyDescent="0.3">
      <c r="B139" s="52">
        <v>531</v>
      </c>
      <c r="C139" s="47">
        <v>7</v>
      </c>
      <c r="D139" s="46" t="s">
        <v>28</v>
      </c>
      <c r="E139" s="16">
        <v>2036.75</v>
      </c>
      <c r="F139" s="44" t="s">
        <v>3</v>
      </c>
      <c r="G139" s="5">
        <v>809661.29999999993</v>
      </c>
      <c r="H139" s="5">
        <v>0</v>
      </c>
      <c r="I139" s="5">
        <v>33988.28</v>
      </c>
      <c r="J139" s="5">
        <v>20082.650000000001</v>
      </c>
      <c r="K139" s="5">
        <v>45.91</v>
      </c>
      <c r="L139" s="5">
        <v>26694.07</v>
      </c>
      <c r="M139" s="43">
        <f t="shared" si="6"/>
        <v>3.0903849916831653E-2</v>
      </c>
      <c r="N139" s="5">
        <f t="shared" si="7"/>
        <v>890472.21</v>
      </c>
      <c r="O139" s="12">
        <v>3682.9</v>
      </c>
      <c r="P139" s="51">
        <f t="shared" si="8"/>
        <v>886789.30999999994</v>
      </c>
    </row>
    <row r="140" spans="2:16" s="6" customFormat="1" ht="13.5" customHeight="1" x14ac:dyDescent="0.3">
      <c r="B140" s="52">
        <v>550</v>
      </c>
      <c r="C140" s="45">
        <v>7</v>
      </c>
      <c r="D140" s="46" t="s">
        <v>89</v>
      </c>
      <c r="E140" s="16">
        <v>355.66</v>
      </c>
      <c r="F140" s="44" t="s">
        <v>6</v>
      </c>
      <c r="G140" s="5">
        <v>0</v>
      </c>
      <c r="H140" s="5">
        <v>0</v>
      </c>
      <c r="I140" s="5">
        <v>158295.34</v>
      </c>
      <c r="J140" s="5">
        <v>4376.3600000000006</v>
      </c>
      <c r="K140" s="5">
        <v>0</v>
      </c>
      <c r="L140" s="5">
        <v>4967.68</v>
      </c>
      <c r="M140" s="43">
        <f t="shared" si="6"/>
        <v>3.0538071465411622E-2</v>
      </c>
      <c r="N140" s="5">
        <f t="shared" si="7"/>
        <v>167639.38</v>
      </c>
      <c r="O140" s="12">
        <v>0</v>
      </c>
      <c r="P140" s="51">
        <f t="shared" si="8"/>
        <v>167639.38</v>
      </c>
    </row>
    <row r="141" spans="2:16" s="6" customFormat="1" ht="13.5" customHeight="1" x14ac:dyDescent="0.3">
      <c r="B141" s="52">
        <v>551</v>
      </c>
      <c r="C141" s="45">
        <v>7</v>
      </c>
      <c r="D141" s="46" t="s">
        <v>95</v>
      </c>
      <c r="E141" s="16">
        <v>175.91979999999998</v>
      </c>
      <c r="F141" s="44" t="s">
        <v>6</v>
      </c>
      <c r="G141" s="5">
        <v>81200</v>
      </c>
      <c r="H141" s="5">
        <v>0</v>
      </c>
      <c r="I141" s="5">
        <v>6940.64</v>
      </c>
      <c r="J141" s="5">
        <v>2517.41</v>
      </c>
      <c r="K141" s="5">
        <v>43.68</v>
      </c>
      <c r="L141" s="5">
        <v>2911.09</v>
      </c>
      <c r="M141" s="43">
        <f t="shared" si="6"/>
        <v>3.2095198184202221E-2</v>
      </c>
      <c r="N141" s="5">
        <f t="shared" si="7"/>
        <v>93612.819999999992</v>
      </c>
      <c r="O141" s="12">
        <v>492</v>
      </c>
      <c r="P141" s="51">
        <f t="shared" si="8"/>
        <v>93120.819999999992</v>
      </c>
    </row>
    <row r="142" spans="2:16" s="6" customFormat="1" ht="13.5" customHeight="1" x14ac:dyDescent="0.3">
      <c r="B142" s="52">
        <v>555</v>
      </c>
      <c r="C142" s="45">
        <v>7</v>
      </c>
      <c r="D142" s="46" t="s">
        <v>82</v>
      </c>
      <c r="E142" s="16">
        <v>734.95</v>
      </c>
      <c r="F142" s="44" t="s">
        <v>3</v>
      </c>
      <c r="G142" s="5">
        <v>316988.98</v>
      </c>
      <c r="H142" s="5">
        <v>0</v>
      </c>
      <c r="I142" s="5">
        <v>90201.47</v>
      </c>
      <c r="J142" s="5">
        <v>22873.54</v>
      </c>
      <c r="K142" s="5">
        <v>2376.0700000000002</v>
      </c>
      <c r="L142" s="5">
        <v>15294.33</v>
      </c>
      <c r="M142" s="43">
        <f t="shared" si="6"/>
        <v>3.5367514286257389E-2</v>
      </c>
      <c r="N142" s="5">
        <f t="shared" si="7"/>
        <v>447734.38999999996</v>
      </c>
      <c r="O142" s="12">
        <v>527.70000000000005</v>
      </c>
      <c r="P142" s="51">
        <f t="shared" si="8"/>
        <v>447206.68999999994</v>
      </c>
    </row>
    <row r="143" spans="2:16" s="6" customFormat="1" ht="13.5" customHeight="1" x14ac:dyDescent="0.3">
      <c r="B143" s="52">
        <v>556</v>
      </c>
      <c r="C143" s="45">
        <v>7</v>
      </c>
      <c r="D143" s="46" t="s">
        <v>129</v>
      </c>
      <c r="E143" s="16">
        <v>406.52175612206997</v>
      </c>
      <c r="F143" s="44" t="s">
        <v>6</v>
      </c>
      <c r="G143" s="5">
        <v>144175.30000000002</v>
      </c>
      <c r="H143" s="5">
        <v>0</v>
      </c>
      <c r="I143" s="5">
        <v>9584.33</v>
      </c>
      <c r="J143" s="5">
        <v>3682.42</v>
      </c>
      <c r="K143" s="5">
        <v>0</v>
      </c>
      <c r="L143" s="5">
        <v>4965.8100000000004</v>
      </c>
      <c r="M143" s="43">
        <f t="shared" si="6"/>
        <v>3.1540557303464986E-2</v>
      </c>
      <c r="N143" s="5">
        <f t="shared" si="7"/>
        <v>162407.86000000002</v>
      </c>
      <c r="O143" s="12">
        <v>511</v>
      </c>
      <c r="P143" s="51">
        <f t="shared" si="8"/>
        <v>161896.86000000002</v>
      </c>
    </row>
    <row r="144" spans="2:16" s="6" customFormat="1" ht="13.5" customHeight="1" x14ac:dyDescent="0.3">
      <c r="B144" s="52">
        <v>558</v>
      </c>
      <c r="C144" s="45">
        <v>7</v>
      </c>
      <c r="D144" s="46" t="s">
        <v>201</v>
      </c>
      <c r="E144" s="16">
        <v>319.12656225206729</v>
      </c>
      <c r="F144" s="44" t="s">
        <v>3</v>
      </c>
      <c r="G144" s="5">
        <v>238937.35</v>
      </c>
      <c r="H144" s="5">
        <v>0</v>
      </c>
      <c r="I144" s="5">
        <v>10483.34</v>
      </c>
      <c r="J144" s="5">
        <v>438.58</v>
      </c>
      <c r="K144" s="5">
        <v>0</v>
      </c>
      <c r="L144" s="5">
        <v>7504.55</v>
      </c>
      <c r="M144" s="43">
        <f t="shared" si="6"/>
        <v>3.0035107362636579E-2</v>
      </c>
      <c r="N144" s="5">
        <f t="shared" si="7"/>
        <v>257363.81999999998</v>
      </c>
      <c r="O144" s="12">
        <v>24635.33</v>
      </c>
      <c r="P144" s="51">
        <f t="shared" si="8"/>
        <v>232728.49</v>
      </c>
    </row>
    <row r="145" spans="2:16" s="6" customFormat="1" ht="13.5" customHeight="1" x14ac:dyDescent="0.3">
      <c r="B145" s="52">
        <v>600</v>
      </c>
      <c r="C145" s="45">
        <v>7</v>
      </c>
      <c r="D145" s="46" t="s">
        <v>4</v>
      </c>
      <c r="E145" s="16">
        <v>921.36</v>
      </c>
      <c r="F145" s="44" t="s">
        <v>3</v>
      </c>
      <c r="G145" s="5">
        <v>169344.8</v>
      </c>
      <c r="H145" s="5">
        <v>50314.37</v>
      </c>
      <c r="I145" s="5">
        <v>10584</v>
      </c>
      <c r="J145" s="5">
        <v>12506.820000000002</v>
      </c>
      <c r="K145" s="5">
        <v>1168.93</v>
      </c>
      <c r="L145" s="5">
        <v>7876.38</v>
      </c>
      <c r="M145" s="43">
        <f t="shared" si="6"/>
        <v>3.2290976034167425E-2</v>
      </c>
      <c r="N145" s="5">
        <f t="shared" si="7"/>
        <v>251795.3</v>
      </c>
      <c r="O145" s="12">
        <v>110</v>
      </c>
      <c r="P145" s="51">
        <f t="shared" si="8"/>
        <v>251685.3</v>
      </c>
    </row>
    <row r="146" spans="2:16" s="6" customFormat="1" ht="13.5" customHeight="1" x14ac:dyDescent="0.3">
      <c r="B146" s="52">
        <v>604</v>
      </c>
      <c r="C146" s="45">
        <v>7</v>
      </c>
      <c r="D146" s="46" t="s">
        <v>230</v>
      </c>
      <c r="E146" s="16">
        <v>799.49592868506568</v>
      </c>
      <c r="F146" s="44" t="s">
        <v>3</v>
      </c>
      <c r="G146" s="5">
        <v>233085.63</v>
      </c>
      <c r="H146" s="5">
        <v>0</v>
      </c>
      <c r="I146" s="5">
        <v>10287.34</v>
      </c>
      <c r="J146" s="5">
        <v>2872.32</v>
      </c>
      <c r="K146" s="5">
        <v>0</v>
      </c>
      <c r="L146" s="5">
        <v>7650.55</v>
      </c>
      <c r="M146" s="43">
        <f t="shared" si="6"/>
        <v>3.1068817600531567E-2</v>
      </c>
      <c r="N146" s="5">
        <f t="shared" si="7"/>
        <v>253895.84</v>
      </c>
      <c r="O146" s="12">
        <v>22377.5</v>
      </c>
      <c r="P146" s="51">
        <f t="shared" si="8"/>
        <v>231518.34</v>
      </c>
    </row>
    <row r="147" spans="2:16" s="6" customFormat="1" ht="13.5" customHeight="1" x14ac:dyDescent="0.3">
      <c r="B147" s="52">
        <v>612</v>
      </c>
      <c r="C147" s="45">
        <v>7</v>
      </c>
      <c r="D147" s="46" t="s">
        <v>200</v>
      </c>
      <c r="E147" s="16">
        <v>527.85133024076686</v>
      </c>
      <c r="F147" s="44" t="s">
        <v>3</v>
      </c>
      <c r="G147" s="5">
        <v>114779.7</v>
      </c>
      <c r="H147" s="5">
        <v>15929.09</v>
      </c>
      <c r="I147" s="5">
        <v>34635.35</v>
      </c>
      <c r="J147" s="5">
        <v>2191.13</v>
      </c>
      <c r="K147" s="5">
        <v>3593.41</v>
      </c>
      <c r="L147" s="5">
        <v>8237.85</v>
      </c>
      <c r="M147" s="43">
        <f t="shared" si="6"/>
        <v>4.813833660143934E-2</v>
      </c>
      <c r="N147" s="5">
        <f t="shared" si="7"/>
        <v>179366.53</v>
      </c>
      <c r="O147" s="12">
        <v>294.38</v>
      </c>
      <c r="P147" s="51">
        <f t="shared" si="8"/>
        <v>179072.15</v>
      </c>
    </row>
    <row r="148" spans="2:16" s="6" customFormat="1" ht="13.5" customHeight="1" x14ac:dyDescent="0.3">
      <c r="B148" s="52">
        <v>711</v>
      </c>
      <c r="C148" s="45">
        <v>7</v>
      </c>
      <c r="D148" s="46" t="s">
        <v>18</v>
      </c>
      <c r="E148" s="16">
        <v>366.54838968446853</v>
      </c>
      <c r="F148" s="44" t="s">
        <v>3</v>
      </c>
      <c r="G148" s="5">
        <v>109761.08</v>
      </c>
      <c r="H148" s="5">
        <v>0</v>
      </c>
      <c r="I148" s="5">
        <v>86101.38</v>
      </c>
      <c r="J148" s="5">
        <v>235.05</v>
      </c>
      <c r="K148" s="5">
        <v>5231.7700000000004</v>
      </c>
      <c r="L148" s="5">
        <v>7871.24</v>
      </c>
      <c r="M148" s="43">
        <f t="shared" si="6"/>
        <v>3.9096350019232173E-2</v>
      </c>
      <c r="N148" s="5">
        <f t="shared" si="7"/>
        <v>209200.52</v>
      </c>
      <c r="O148" s="12">
        <v>7704.2400000000007</v>
      </c>
      <c r="P148" s="51">
        <f t="shared" si="8"/>
        <v>201496.28</v>
      </c>
    </row>
    <row r="149" spans="2:16" s="6" customFormat="1" ht="13.5" customHeight="1" x14ac:dyDescent="0.3">
      <c r="B149" s="52">
        <v>712</v>
      </c>
      <c r="C149" s="45">
        <v>7</v>
      </c>
      <c r="D149" s="46" t="s">
        <v>22</v>
      </c>
      <c r="E149" s="16">
        <v>572.25774799404269</v>
      </c>
      <c r="F149" s="44" t="s">
        <v>3</v>
      </c>
      <c r="G149" s="5">
        <v>212040.34000000003</v>
      </c>
      <c r="H149" s="5">
        <v>47633.59</v>
      </c>
      <c r="I149" s="5">
        <v>0</v>
      </c>
      <c r="J149" s="5">
        <v>515.02</v>
      </c>
      <c r="K149" s="5">
        <v>0</v>
      </c>
      <c r="L149" s="5">
        <v>7831.88</v>
      </c>
      <c r="M149" s="43">
        <f t="shared" si="6"/>
        <v>3.0100740250498723E-2</v>
      </c>
      <c r="N149" s="5">
        <f t="shared" si="7"/>
        <v>268020.83</v>
      </c>
      <c r="O149" s="12">
        <v>0</v>
      </c>
      <c r="P149" s="51">
        <f t="shared" si="8"/>
        <v>268020.83</v>
      </c>
    </row>
    <row r="150" spans="2:16" s="6" customFormat="1" ht="13.5" customHeight="1" x14ac:dyDescent="0.3">
      <c r="B150" s="52">
        <v>718</v>
      </c>
      <c r="C150" s="45">
        <v>7</v>
      </c>
      <c r="D150" s="46" t="s">
        <v>134</v>
      </c>
      <c r="E150" s="16">
        <v>39.392807763458428</v>
      </c>
      <c r="F150" s="44" t="s">
        <v>6</v>
      </c>
      <c r="G150" s="5">
        <v>26046.19</v>
      </c>
      <c r="H150" s="5">
        <v>0</v>
      </c>
      <c r="I150" s="5">
        <v>0</v>
      </c>
      <c r="J150" s="5">
        <v>150</v>
      </c>
      <c r="K150" s="5">
        <v>67.06</v>
      </c>
      <c r="L150" s="5">
        <v>874.61</v>
      </c>
      <c r="M150" s="43">
        <f t="shared" si="6"/>
        <v>3.3301666777721721E-2</v>
      </c>
      <c r="N150" s="5">
        <f t="shared" si="7"/>
        <v>27137.86</v>
      </c>
      <c r="O150" s="12">
        <v>0</v>
      </c>
      <c r="P150" s="51">
        <f t="shared" si="8"/>
        <v>27137.86</v>
      </c>
    </row>
    <row r="151" spans="2:16" s="6" customFormat="1" ht="13.5" customHeight="1" x14ac:dyDescent="0.3">
      <c r="B151" s="52">
        <v>736</v>
      </c>
      <c r="C151" s="45">
        <v>7</v>
      </c>
      <c r="D151" s="46" t="s">
        <v>112</v>
      </c>
      <c r="E151" s="16">
        <v>125.18098204444361</v>
      </c>
      <c r="F151" s="44" t="s">
        <v>6</v>
      </c>
      <c r="G151" s="5">
        <v>47616.480000000003</v>
      </c>
      <c r="H151" s="5">
        <v>0</v>
      </c>
      <c r="I151" s="5">
        <v>0</v>
      </c>
      <c r="J151" s="5">
        <v>1454.61</v>
      </c>
      <c r="K151" s="5">
        <v>0</v>
      </c>
      <c r="L151" s="5">
        <v>1501.22</v>
      </c>
      <c r="M151" s="43">
        <f t="shared" si="6"/>
        <v>3.0592758383806023E-2</v>
      </c>
      <c r="N151" s="5">
        <f t="shared" si="7"/>
        <v>50572.310000000005</v>
      </c>
      <c r="O151" s="12">
        <v>0</v>
      </c>
      <c r="P151" s="51">
        <f t="shared" si="8"/>
        <v>50572.310000000005</v>
      </c>
    </row>
    <row r="152" spans="2:16" s="6" customFormat="1" ht="13.5" customHeight="1" x14ac:dyDescent="0.3">
      <c r="B152" s="52">
        <v>757</v>
      </c>
      <c r="C152" s="45">
        <v>7</v>
      </c>
      <c r="D152" s="46" t="s">
        <v>57</v>
      </c>
      <c r="E152" s="16">
        <v>442.07000000000005</v>
      </c>
      <c r="F152" s="44" t="s">
        <v>3</v>
      </c>
      <c r="G152" s="5">
        <v>258439.38999999998</v>
      </c>
      <c r="H152" s="5">
        <v>29894.2</v>
      </c>
      <c r="I152" s="5">
        <v>1373.76</v>
      </c>
      <c r="J152" s="5">
        <v>4073.79</v>
      </c>
      <c r="K152" s="5">
        <v>0</v>
      </c>
      <c r="L152" s="5">
        <v>8991.35</v>
      </c>
      <c r="M152" s="43">
        <f t="shared" si="6"/>
        <v>3.0605606609055987E-2</v>
      </c>
      <c r="N152" s="5">
        <f t="shared" si="7"/>
        <v>302772.48999999993</v>
      </c>
      <c r="O152" s="12">
        <v>32550.520000000004</v>
      </c>
      <c r="P152" s="51">
        <f t="shared" si="8"/>
        <v>270221.96999999991</v>
      </c>
    </row>
    <row r="153" spans="2:16" s="6" customFormat="1" ht="13.5" customHeight="1" x14ac:dyDescent="0.3">
      <c r="B153" s="52">
        <v>786</v>
      </c>
      <c r="C153" s="45">
        <v>7</v>
      </c>
      <c r="D153" s="46" t="s">
        <v>84</v>
      </c>
      <c r="E153" s="16">
        <v>2943.9</v>
      </c>
      <c r="F153" s="44" t="s">
        <v>6</v>
      </c>
      <c r="G153" s="5">
        <v>1297458.74</v>
      </c>
      <c r="H153" s="5">
        <v>163541.46</v>
      </c>
      <c r="I153" s="5">
        <v>289619.13</v>
      </c>
      <c r="J153" s="5">
        <v>26708.489999999998</v>
      </c>
      <c r="K153" s="5">
        <v>51970.98</v>
      </c>
      <c r="L153" s="5">
        <v>63278.07</v>
      </c>
      <c r="M153" s="43">
        <f t="shared" si="6"/>
        <v>3.4591434707112907E-2</v>
      </c>
      <c r="N153" s="5">
        <f t="shared" si="7"/>
        <v>1892576.87</v>
      </c>
      <c r="O153" s="12">
        <v>283456.15000000002</v>
      </c>
      <c r="P153" s="51">
        <f t="shared" si="8"/>
        <v>1609120.7200000002</v>
      </c>
    </row>
    <row r="154" spans="2:16" s="6" customFormat="1" ht="13.5" customHeight="1" x14ac:dyDescent="0.3">
      <c r="B154" s="52">
        <v>854</v>
      </c>
      <c r="C154" s="45">
        <v>7</v>
      </c>
      <c r="D154" s="46" t="s">
        <v>135</v>
      </c>
      <c r="E154" s="16">
        <v>791.89</v>
      </c>
      <c r="F154" s="44" t="s">
        <v>3</v>
      </c>
      <c r="G154" s="5">
        <v>357495.87</v>
      </c>
      <c r="H154" s="5">
        <v>69663.59</v>
      </c>
      <c r="I154" s="5">
        <v>0</v>
      </c>
      <c r="J154" s="5">
        <v>26613.919999999998</v>
      </c>
      <c r="K154" s="5">
        <v>0</v>
      </c>
      <c r="L154" s="5">
        <v>14145.48</v>
      </c>
      <c r="M154" s="43">
        <f t="shared" si="6"/>
        <v>3.1173005344650232E-2</v>
      </c>
      <c r="N154" s="5">
        <f t="shared" si="7"/>
        <v>467918.85999999993</v>
      </c>
      <c r="O154" s="12">
        <v>32932.619999999995</v>
      </c>
      <c r="P154" s="51">
        <f t="shared" si="8"/>
        <v>434986.23999999993</v>
      </c>
    </row>
    <row r="155" spans="2:16" s="6" customFormat="1" ht="13.5" customHeight="1" x14ac:dyDescent="0.3">
      <c r="B155" s="52">
        <v>855</v>
      </c>
      <c r="C155" s="45">
        <v>7</v>
      </c>
      <c r="D155" s="46" t="s">
        <v>137</v>
      </c>
      <c r="E155" s="16">
        <v>193.09000000000003</v>
      </c>
      <c r="F155" s="44" t="s">
        <v>6</v>
      </c>
      <c r="G155" s="5">
        <v>121928.95999999999</v>
      </c>
      <c r="H155" s="5">
        <v>0</v>
      </c>
      <c r="I155" s="5">
        <v>0</v>
      </c>
      <c r="J155" s="5">
        <v>2145.08</v>
      </c>
      <c r="K155" s="5">
        <v>0</v>
      </c>
      <c r="L155" s="5">
        <v>3779.53</v>
      </c>
      <c r="M155" s="43">
        <f t="shared" si="6"/>
        <v>3.0461891947743465E-2</v>
      </c>
      <c r="N155" s="5">
        <f t="shared" si="7"/>
        <v>127853.56999999999</v>
      </c>
      <c r="O155" s="12">
        <v>9807.15</v>
      </c>
      <c r="P155" s="51">
        <f t="shared" si="8"/>
        <v>118046.42</v>
      </c>
    </row>
    <row r="156" spans="2:16" s="6" customFormat="1" ht="13.5" customHeight="1" x14ac:dyDescent="0.3">
      <c r="B156" s="52">
        <v>862</v>
      </c>
      <c r="C156" s="45">
        <v>7</v>
      </c>
      <c r="D156" s="46" t="s">
        <v>141</v>
      </c>
      <c r="E156" s="16">
        <v>13.923162984356898</v>
      </c>
      <c r="F156" s="44" t="s">
        <v>6</v>
      </c>
      <c r="G156" s="5">
        <v>9149.14</v>
      </c>
      <c r="H156" s="5">
        <v>0</v>
      </c>
      <c r="I156" s="5">
        <v>0</v>
      </c>
      <c r="J156" s="5">
        <v>493</v>
      </c>
      <c r="K156" s="5">
        <v>0</v>
      </c>
      <c r="L156" s="5">
        <v>299.12</v>
      </c>
      <c r="M156" s="43">
        <f t="shared" si="6"/>
        <v>3.1022158981304983E-2</v>
      </c>
      <c r="N156" s="5">
        <f t="shared" si="7"/>
        <v>9941.26</v>
      </c>
      <c r="O156" s="12">
        <v>7583.34</v>
      </c>
      <c r="P156" s="51">
        <f t="shared" si="8"/>
        <v>2357.92</v>
      </c>
    </row>
    <row r="157" spans="2:16" s="6" customFormat="1" ht="13.5" customHeight="1" x14ac:dyDescent="0.3">
      <c r="B157" s="52">
        <v>958</v>
      </c>
      <c r="C157" s="45">
        <v>7</v>
      </c>
      <c r="D157" s="46" t="s">
        <v>55</v>
      </c>
      <c r="E157" s="16">
        <v>655.95490227478683</v>
      </c>
      <c r="F157" s="44" t="s">
        <v>6</v>
      </c>
      <c r="G157" s="5">
        <v>131723.09</v>
      </c>
      <c r="H157" s="5">
        <v>0</v>
      </c>
      <c r="I157" s="5">
        <v>0</v>
      </c>
      <c r="J157" s="5">
        <v>1243.92</v>
      </c>
      <c r="K157" s="5">
        <v>175.47</v>
      </c>
      <c r="L157" s="5">
        <v>4043.02</v>
      </c>
      <c r="M157" s="43">
        <f t="shared" si="6"/>
        <v>3.0366116058526172E-2</v>
      </c>
      <c r="N157" s="5">
        <f t="shared" si="7"/>
        <v>137185.5</v>
      </c>
      <c r="O157" s="12">
        <v>270.88</v>
      </c>
      <c r="P157" s="51">
        <f t="shared" si="8"/>
        <v>136914.62</v>
      </c>
    </row>
    <row r="158" spans="2:16" s="6" customFormat="1" ht="13.5" customHeight="1" x14ac:dyDescent="0.3">
      <c r="B158" s="52">
        <v>967</v>
      </c>
      <c r="C158" s="45">
        <v>7</v>
      </c>
      <c r="D158" s="46" t="s">
        <v>136</v>
      </c>
      <c r="E158" s="16">
        <v>157.53480682104274</v>
      </c>
      <c r="F158" s="44" t="s">
        <v>6</v>
      </c>
      <c r="G158" s="5">
        <v>74761.399999999994</v>
      </c>
      <c r="H158" s="5">
        <v>0</v>
      </c>
      <c r="I158" s="5">
        <v>0</v>
      </c>
      <c r="J158" s="5">
        <v>1787.1599999999999</v>
      </c>
      <c r="K158" s="5">
        <v>1587.16</v>
      </c>
      <c r="L158" s="5">
        <v>3906.79</v>
      </c>
      <c r="M158" s="43">
        <f t="shared" si="6"/>
        <v>5.00000511929755E-2</v>
      </c>
      <c r="N158" s="5">
        <f t="shared" si="7"/>
        <v>82042.509999999995</v>
      </c>
      <c r="O158" s="12">
        <v>0</v>
      </c>
      <c r="P158" s="51">
        <f t="shared" si="8"/>
        <v>82042.509999999995</v>
      </c>
    </row>
    <row r="159" spans="2:16" s="6" customFormat="1" ht="13.5" customHeight="1" x14ac:dyDescent="0.3">
      <c r="B159" s="52">
        <v>971</v>
      </c>
      <c r="C159" s="45">
        <v>7</v>
      </c>
      <c r="D159" s="46" t="s">
        <v>116</v>
      </c>
      <c r="E159" s="16">
        <v>1007.65</v>
      </c>
      <c r="F159" s="44" t="s">
        <v>6</v>
      </c>
      <c r="G159" s="5">
        <v>300049.26</v>
      </c>
      <c r="H159" s="5">
        <v>177511.73</v>
      </c>
      <c r="I159" s="5">
        <v>17538.440000000002</v>
      </c>
      <c r="J159" s="5">
        <v>1009.6800000000001</v>
      </c>
      <c r="K159" s="5">
        <v>162.97999999999999</v>
      </c>
      <c r="L159" s="5">
        <v>15370.71</v>
      </c>
      <c r="M159" s="43">
        <f t="shared" si="6"/>
        <v>3.097234422350852E-2</v>
      </c>
      <c r="N159" s="5">
        <f t="shared" si="7"/>
        <v>511642.8</v>
      </c>
      <c r="O159" s="12">
        <v>150177.47</v>
      </c>
      <c r="P159" s="51">
        <f t="shared" si="8"/>
        <v>361465.32999999996</v>
      </c>
    </row>
    <row r="160" spans="2:16" s="6" customFormat="1" ht="13.5" customHeight="1" x14ac:dyDescent="0.3">
      <c r="B160" s="52">
        <v>975</v>
      </c>
      <c r="C160" s="45">
        <v>7</v>
      </c>
      <c r="D160" s="46" t="s">
        <v>7</v>
      </c>
      <c r="E160" s="16">
        <v>28.638553031917883</v>
      </c>
      <c r="F160" s="44" t="s">
        <v>6</v>
      </c>
      <c r="G160" s="5">
        <v>25186.01</v>
      </c>
      <c r="H160" s="5">
        <v>0</v>
      </c>
      <c r="I160" s="5">
        <v>3024.45</v>
      </c>
      <c r="J160" s="5">
        <v>0</v>
      </c>
      <c r="K160" s="5">
        <v>798.33</v>
      </c>
      <c r="L160" s="5">
        <v>1450.44</v>
      </c>
      <c r="M160" s="43">
        <f t="shared" si="6"/>
        <v>5.0000017236154971E-2</v>
      </c>
      <c r="N160" s="5">
        <f t="shared" si="7"/>
        <v>30459.23</v>
      </c>
      <c r="O160" s="12">
        <v>0</v>
      </c>
      <c r="P160" s="51">
        <f t="shared" si="8"/>
        <v>30459.23</v>
      </c>
    </row>
    <row r="161" spans="2:16" s="6" customFormat="1" ht="13.5" customHeight="1" x14ac:dyDescent="0.3">
      <c r="B161" s="52">
        <v>976</v>
      </c>
      <c r="C161" s="45">
        <v>7</v>
      </c>
      <c r="D161" s="46" t="s">
        <v>46</v>
      </c>
      <c r="E161" s="16">
        <v>24.209186540671535</v>
      </c>
      <c r="F161" s="44" t="s">
        <v>3</v>
      </c>
      <c r="G161" s="5">
        <v>17196.75</v>
      </c>
      <c r="H161" s="5">
        <v>0</v>
      </c>
      <c r="I161" s="5">
        <v>529.83000000000004</v>
      </c>
      <c r="J161" s="5">
        <v>45</v>
      </c>
      <c r="K161" s="5">
        <v>182.43</v>
      </c>
      <c r="L161" s="5">
        <v>897.7</v>
      </c>
      <c r="M161" s="43">
        <f t="shared" si="6"/>
        <v>4.9999972151068196E-2</v>
      </c>
      <c r="N161" s="5">
        <f t="shared" si="7"/>
        <v>18851.710000000003</v>
      </c>
      <c r="O161" s="12">
        <v>0</v>
      </c>
      <c r="P161" s="51">
        <f t="shared" si="8"/>
        <v>18851.710000000003</v>
      </c>
    </row>
    <row r="162" spans="2:16" s="6" customFormat="1" ht="13.5" customHeight="1" x14ac:dyDescent="0.3">
      <c r="B162" s="52">
        <v>977</v>
      </c>
      <c r="C162" s="45">
        <v>7</v>
      </c>
      <c r="D162" s="46" t="s">
        <v>2</v>
      </c>
      <c r="E162" s="16">
        <v>39.801689582303489</v>
      </c>
      <c r="F162" s="44" t="s">
        <v>3</v>
      </c>
      <c r="G162" s="5">
        <v>20422.509999999998</v>
      </c>
      <c r="H162" s="5">
        <v>0</v>
      </c>
      <c r="I162" s="5">
        <v>0</v>
      </c>
      <c r="J162" s="5">
        <v>0</v>
      </c>
      <c r="K162" s="5">
        <v>0</v>
      </c>
      <c r="L162" s="5">
        <v>612.67999999999995</v>
      </c>
      <c r="M162" s="43">
        <f t="shared" si="6"/>
        <v>3.0000230138215137E-2</v>
      </c>
      <c r="N162" s="5">
        <f t="shared" si="7"/>
        <v>21035.19</v>
      </c>
      <c r="O162" s="12">
        <v>0</v>
      </c>
      <c r="P162" s="51">
        <f t="shared" si="8"/>
        <v>21035.19</v>
      </c>
    </row>
    <row r="163" spans="2:16" s="6" customFormat="1" ht="13.5" customHeight="1" x14ac:dyDescent="0.3">
      <c r="B163" s="52">
        <v>983</v>
      </c>
      <c r="C163" s="45">
        <v>7</v>
      </c>
      <c r="D163" s="46" t="s">
        <v>54</v>
      </c>
      <c r="E163" s="16">
        <v>82.232197859229217</v>
      </c>
      <c r="F163" s="44" t="s">
        <v>3</v>
      </c>
      <c r="G163" s="5">
        <v>24575</v>
      </c>
      <c r="H163" s="5">
        <v>0</v>
      </c>
      <c r="I163" s="5">
        <v>0</v>
      </c>
      <c r="J163" s="5">
        <v>0</v>
      </c>
      <c r="K163" s="5">
        <v>0</v>
      </c>
      <c r="L163" s="5">
        <v>737.25</v>
      </c>
      <c r="M163" s="43">
        <f t="shared" si="6"/>
        <v>0.03</v>
      </c>
      <c r="N163" s="5">
        <f t="shared" si="7"/>
        <v>25312.25</v>
      </c>
      <c r="O163" s="12">
        <v>0</v>
      </c>
      <c r="P163" s="51">
        <f t="shared" si="8"/>
        <v>25312.25</v>
      </c>
    </row>
    <row r="164" spans="2:16" s="6" customFormat="1" ht="13.5" customHeight="1" x14ac:dyDescent="0.3">
      <c r="B164" s="52">
        <v>188</v>
      </c>
      <c r="C164" s="45">
        <v>8</v>
      </c>
      <c r="D164" s="46" t="s">
        <v>8</v>
      </c>
      <c r="E164" s="16">
        <v>272.38</v>
      </c>
      <c r="F164" s="44" t="s">
        <v>6</v>
      </c>
      <c r="G164" s="5">
        <v>48959.54</v>
      </c>
      <c r="H164" s="5">
        <v>161444.73000000001</v>
      </c>
      <c r="I164" s="5">
        <v>0</v>
      </c>
      <c r="J164" s="5">
        <v>1348.32</v>
      </c>
      <c r="K164" s="5">
        <v>519.53</v>
      </c>
      <c r="L164" s="5">
        <v>10613.61</v>
      </c>
      <c r="M164" s="43">
        <f t="shared" si="6"/>
        <v>5.0000018843736983E-2</v>
      </c>
      <c r="N164" s="5">
        <f t="shared" si="7"/>
        <v>222885.73000000004</v>
      </c>
      <c r="O164" s="12">
        <v>20234.97</v>
      </c>
      <c r="P164" s="51">
        <f t="shared" si="8"/>
        <v>202650.76000000004</v>
      </c>
    </row>
    <row r="165" spans="2:16" s="6" customFormat="1" ht="13.5" customHeight="1" x14ac:dyDescent="0.3">
      <c r="B165" s="52">
        <v>232</v>
      </c>
      <c r="C165" s="45">
        <v>8</v>
      </c>
      <c r="D165" s="46" t="s">
        <v>232</v>
      </c>
      <c r="E165" s="16">
        <v>88.565522031298372</v>
      </c>
      <c r="F165" s="44" t="s">
        <v>6</v>
      </c>
      <c r="G165" s="5">
        <v>0</v>
      </c>
      <c r="H165" s="5">
        <v>0</v>
      </c>
      <c r="I165" s="5">
        <v>80538.799999999988</v>
      </c>
      <c r="J165" s="5">
        <v>927.5</v>
      </c>
      <c r="K165" s="5">
        <v>0</v>
      </c>
      <c r="L165" s="5">
        <v>3604.55</v>
      </c>
      <c r="M165" s="43">
        <f t="shared" si="6"/>
        <v>4.4245902907091655E-2</v>
      </c>
      <c r="N165" s="5">
        <f t="shared" si="7"/>
        <v>85070.849999999991</v>
      </c>
      <c r="O165" s="12">
        <v>0</v>
      </c>
      <c r="P165" s="51">
        <f t="shared" si="8"/>
        <v>85070.849999999991</v>
      </c>
    </row>
    <row r="166" spans="2:16" s="6" customFormat="1" ht="13.5" customHeight="1" x14ac:dyDescent="0.3">
      <c r="B166" s="52">
        <v>245</v>
      </c>
      <c r="C166" s="45">
        <v>8</v>
      </c>
      <c r="D166" s="46" t="s">
        <v>217</v>
      </c>
      <c r="E166" s="16">
        <v>189.79040065880613</v>
      </c>
      <c r="F166" s="44" t="s">
        <v>3</v>
      </c>
      <c r="G166" s="5">
        <v>24067.79</v>
      </c>
      <c r="H166" s="5">
        <v>21857.23</v>
      </c>
      <c r="I166" s="5">
        <v>524936.76</v>
      </c>
      <c r="J166" s="5">
        <v>9486.2000000000007</v>
      </c>
      <c r="K166" s="5">
        <v>2640.68</v>
      </c>
      <c r="L166" s="5">
        <v>28236.55</v>
      </c>
      <c r="M166" s="43">
        <f t="shared" si="6"/>
        <v>4.843413249238844E-2</v>
      </c>
      <c r="N166" s="5">
        <f t="shared" si="7"/>
        <v>611225.21000000008</v>
      </c>
      <c r="O166" s="12">
        <v>0</v>
      </c>
      <c r="P166" s="51">
        <f t="shared" si="8"/>
        <v>611225.21000000008</v>
      </c>
    </row>
    <row r="167" spans="2:16" s="6" customFormat="1" ht="13.5" customHeight="1" x14ac:dyDescent="0.3">
      <c r="B167" s="52">
        <v>372</v>
      </c>
      <c r="C167" s="45">
        <v>8</v>
      </c>
      <c r="D167" s="46" t="s">
        <v>36</v>
      </c>
      <c r="E167" s="16">
        <v>107.32400191865953</v>
      </c>
      <c r="F167" s="44" t="s">
        <v>6</v>
      </c>
      <c r="G167" s="5">
        <v>0</v>
      </c>
      <c r="H167" s="5">
        <v>38821.61</v>
      </c>
      <c r="I167" s="5">
        <v>64782.080000000002</v>
      </c>
      <c r="J167" s="5">
        <v>94.12</v>
      </c>
      <c r="K167" s="5">
        <v>0</v>
      </c>
      <c r="L167" s="5">
        <v>3920.7</v>
      </c>
      <c r="M167" s="43">
        <f t="shared" si="6"/>
        <v>3.7808898760735642E-2</v>
      </c>
      <c r="N167" s="5">
        <f t="shared" si="7"/>
        <v>107618.51</v>
      </c>
      <c r="O167" s="12">
        <v>0</v>
      </c>
      <c r="P167" s="51">
        <f t="shared" si="8"/>
        <v>107618.51</v>
      </c>
    </row>
    <row r="168" spans="2:16" s="6" customFormat="1" ht="13.5" customHeight="1" x14ac:dyDescent="0.3">
      <c r="B168" s="52">
        <v>375</v>
      </c>
      <c r="C168" s="45">
        <v>8</v>
      </c>
      <c r="D168" s="46" t="s">
        <v>125</v>
      </c>
      <c r="E168" s="16">
        <v>176.10000000000002</v>
      </c>
      <c r="F168" s="44" t="s">
        <v>6</v>
      </c>
      <c r="G168" s="5">
        <v>0</v>
      </c>
      <c r="H168" s="5">
        <v>0</v>
      </c>
      <c r="I168" s="5">
        <v>226744.1</v>
      </c>
      <c r="J168" s="5">
        <v>0</v>
      </c>
      <c r="K168" s="5">
        <v>7451.1</v>
      </c>
      <c r="L168" s="5">
        <v>10828.08</v>
      </c>
      <c r="M168" s="43">
        <f t="shared" si="6"/>
        <v>4.6235277238816166E-2</v>
      </c>
      <c r="N168" s="5">
        <f t="shared" si="7"/>
        <v>245023.28</v>
      </c>
      <c r="O168" s="12">
        <v>0</v>
      </c>
      <c r="P168" s="51">
        <f t="shared" si="8"/>
        <v>245023.28</v>
      </c>
    </row>
    <row r="169" spans="2:16" s="6" customFormat="1" ht="13.5" customHeight="1" x14ac:dyDescent="0.3">
      <c r="B169" s="52">
        <v>404</v>
      </c>
      <c r="C169" s="45">
        <v>8</v>
      </c>
      <c r="D169" s="46" t="s">
        <v>188</v>
      </c>
      <c r="E169" s="16">
        <v>469.85439088740827</v>
      </c>
      <c r="F169" s="44" t="s">
        <v>6</v>
      </c>
      <c r="G169" s="5">
        <v>0</v>
      </c>
      <c r="H169" s="5">
        <v>0</v>
      </c>
      <c r="I169" s="5">
        <v>204629.40000000002</v>
      </c>
      <c r="J169" s="5">
        <v>2486.0100000000002</v>
      </c>
      <c r="K169" s="5">
        <v>9847.8799999999992</v>
      </c>
      <c r="L169" s="5">
        <v>8986.31</v>
      </c>
      <c r="M169" s="43">
        <f t="shared" si="6"/>
        <v>4.1418573621371607E-2</v>
      </c>
      <c r="N169" s="5">
        <f t="shared" si="7"/>
        <v>225949.60000000003</v>
      </c>
      <c r="O169" s="12">
        <v>0</v>
      </c>
      <c r="P169" s="51">
        <f t="shared" si="8"/>
        <v>225949.60000000003</v>
      </c>
    </row>
    <row r="170" spans="2:16" s="6" customFormat="1" ht="13.5" customHeight="1" x14ac:dyDescent="0.3">
      <c r="B170" s="52">
        <v>413</v>
      </c>
      <c r="C170" s="45">
        <v>8</v>
      </c>
      <c r="D170" s="46" t="s">
        <v>127</v>
      </c>
      <c r="E170" s="16">
        <v>88.53</v>
      </c>
      <c r="F170" s="44" t="s">
        <v>6</v>
      </c>
      <c r="G170" s="5">
        <v>0</v>
      </c>
      <c r="H170" s="5">
        <v>0</v>
      </c>
      <c r="I170" s="5">
        <v>36693.68</v>
      </c>
      <c r="J170" s="5">
        <v>4260</v>
      </c>
      <c r="K170" s="5">
        <v>1954.56</v>
      </c>
      <c r="L170" s="5">
        <v>2145.41</v>
      </c>
      <c r="M170" s="43">
        <f t="shared" si="6"/>
        <v>4.9999953388906192E-2</v>
      </c>
      <c r="N170" s="5">
        <f t="shared" si="7"/>
        <v>45053.649999999994</v>
      </c>
      <c r="O170" s="12">
        <v>90</v>
      </c>
      <c r="P170" s="51">
        <f t="shared" si="8"/>
        <v>44963.649999999994</v>
      </c>
    </row>
    <row r="171" spans="2:16" s="6" customFormat="1" ht="13.5" customHeight="1" x14ac:dyDescent="0.3">
      <c r="B171" s="52">
        <v>537</v>
      </c>
      <c r="C171" s="45">
        <v>8</v>
      </c>
      <c r="D171" s="46" t="s">
        <v>38</v>
      </c>
      <c r="E171" s="16">
        <v>20.22300394490447</v>
      </c>
      <c r="F171" s="44" t="s">
        <v>3</v>
      </c>
      <c r="G171" s="5">
        <v>0</v>
      </c>
      <c r="H171" s="5">
        <v>0</v>
      </c>
      <c r="I171" s="5">
        <v>9878.5400000000009</v>
      </c>
      <c r="J171" s="5">
        <v>331.98</v>
      </c>
      <c r="K171" s="5">
        <v>0</v>
      </c>
      <c r="L171" s="5">
        <v>312.95999999999998</v>
      </c>
      <c r="M171" s="43">
        <f t="shared" si="6"/>
        <v>3.0650740608705526E-2</v>
      </c>
      <c r="N171" s="5">
        <f t="shared" si="7"/>
        <v>10523.48</v>
      </c>
      <c r="O171" s="12">
        <v>0</v>
      </c>
      <c r="P171" s="51">
        <f t="shared" si="8"/>
        <v>10523.48</v>
      </c>
    </row>
    <row r="172" spans="2:16" s="6" customFormat="1" ht="13.5" customHeight="1" x14ac:dyDescent="0.3">
      <c r="B172" s="52">
        <v>545</v>
      </c>
      <c r="C172" s="45">
        <v>8</v>
      </c>
      <c r="D172" s="46" t="s">
        <v>78</v>
      </c>
      <c r="E172" s="16">
        <v>16.135935126409695</v>
      </c>
      <c r="F172" s="44" t="s">
        <v>6</v>
      </c>
      <c r="G172" s="5">
        <v>0</v>
      </c>
      <c r="H172" s="5">
        <v>0</v>
      </c>
      <c r="I172" s="5">
        <v>4436.7</v>
      </c>
      <c r="J172" s="5">
        <v>276.02</v>
      </c>
      <c r="K172" s="5">
        <v>0</v>
      </c>
      <c r="L172" s="5">
        <v>235.64</v>
      </c>
      <c r="M172" s="43">
        <f t="shared" si="6"/>
        <v>5.0000848766741927E-2</v>
      </c>
      <c r="N172" s="5">
        <f t="shared" si="7"/>
        <v>4948.3599999999997</v>
      </c>
      <c r="O172" s="12">
        <v>0</v>
      </c>
      <c r="P172" s="51">
        <f t="shared" si="8"/>
        <v>4948.3599999999997</v>
      </c>
    </row>
    <row r="173" spans="2:16" s="6" customFormat="1" ht="13.5" customHeight="1" x14ac:dyDescent="0.3">
      <c r="B173" s="52">
        <v>605</v>
      </c>
      <c r="C173" s="45">
        <v>8</v>
      </c>
      <c r="D173" s="46" t="s">
        <v>103</v>
      </c>
      <c r="E173" s="16">
        <v>13.041002543910359</v>
      </c>
      <c r="F173" s="44" t="s">
        <v>3</v>
      </c>
      <c r="G173" s="5">
        <v>0</v>
      </c>
      <c r="H173" s="5">
        <v>0</v>
      </c>
      <c r="I173" s="5">
        <v>6517.74</v>
      </c>
      <c r="J173" s="5">
        <v>272.41999999999996</v>
      </c>
      <c r="K173" s="5">
        <v>0</v>
      </c>
      <c r="L173" s="5">
        <v>209.15</v>
      </c>
      <c r="M173" s="43">
        <f t="shared" si="6"/>
        <v>3.0801925138730164E-2</v>
      </c>
      <c r="N173" s="5">
        <f t="shared" si="7"/>
        <v>6999.3099999999995</v>
      </c>
      <c r="O173" s="12">
        <v>0</v>
      </c>
      <c r="P173" s="51">
        <f t="shared" si="8"/>
        <v>6999.3099999999995</v>
      </c>
    </row>
    <row r="174" spans="2:16" s="6" customFormat="1" ht="13.5" customHeight="1" x14ac:dyDescent="0.3">
      <c r="B174" s="52">
        <v>607</v>
      </c>
      <c r="C174" s="45">
        <v>8</v>
      </c>
      <c r="D174" s="46" t="s">
        <v>97</v>
      </c>
      <c r="E174" s="16">
        <v>19.561503815865539</v>
      </c>
      <c r="F174" s="44" t="s">
        <v>3</v>
      </c>
      <c r="G174" s="5">
        <v>0</v>
      </c>
      <c r="H174" s="5">
        <v>0</v>
      </c>
      <c r="I174" s="5">
        <v>9776.7999999999993</v>
      </c>
      <c r="J174" s="5">
        <v>502.94</v>
      </c>
      <c r="K174" s="5">
        <v>0</v>
      </c>
      <c r="L174" s="5">
        <v>318.45</v>
      </c>
      <c r="M174" s="43">
        <f t="shared" si="6"/>
        <v>3.0978409959784976E-2</v>
      </c>
      <c r="N174" s="5">
        <f t="shared" si="7"/>
        <v>10598.19</v>
      </c>
      <c r="O174" s="12">
        <v>0</v>
      </c>
      <c r="P174" s="51">
        <f t="shared" si="8"/>
        <v>10598.19</v>
      </c>
    </row>
    <row r="175" spans="2:16" s="6" customFormat="1" ht="13.5" customHeight="1" x14ac:dyDescent="0.3">
      <c r="B175" s="52">
        <v>610</v>
      </c>
      <c r="C175" s="45">
        <v>8</v>
      </c>
      <c r="D175" s="46" t="s">
        <v>140</v>
      </c>
      <c r="E175" s="16">
        <v>75.807934496253225</v>
      </c>
      <c r="F175" s="44" t="s">
        <v>6</v>
      </c>
      <c r="G175" s="5">
        <v>0</v>
      </c>
      <c r="H175" s="5">
        <v>0</v>
      </c>
      <c r="I175" s="5">
        <v>27579.14</v>
      </c>
      <c r="J175" s="5">
        <v>200</v>
      </c>
      <c r="K175" s="5">
        <v>0</v>
      </c>
      <c r="L175" s="5">
        <v>1046.43</v>
      </c>
      <c r="M175" s="43">
        <f t="shared" si="6"/>
        <v>3.7669632681213316E-2</v>
      </c>
      <c r="N175" s="5">
        <f t="shared" si="7"/>
        <v>28825.57</v>
      </c>
      <c r="O175" s="12">
        <v>0</v>
      </c>
      <c r="P175" s="51">
        <f t="shared" si="8"/>
        <v>28825.57</v>
      </c>
    </row>
    <row r="176" spans="2:16" s="6" customFormat="1" ht="13.5" customHeight="1" x14ac:dyDescent="0.3">
      <c r="B176" s="52">
        <v>611</v>
      </c>
      <c r="C176" s="45">
        <v>8</v>
      </c>
      <c r="D176" s="46" t="s">
        <v>34</v>
      </c>
      <c r="E176" s="16">
        <v>18.139267929914286</v>
      </c>
      <c r="F176" s="44" t="s">
        <v>6</v>
      </c>
      <c r="G176" s="5">
        <v>0</v>
      </c>
      <c r="H176" s="5">
        <v>9617.8700000000008</v>
      </c>
      <c r="I176" s="5">
        <v>13032.01</v>
      </c>
      <c r="J176" s="5">
        <v>400</v>
      </c>
      <c r="K176" s="5">
        <v>0</v>
      </c>
      <c r="L176" s="5">
        <v>960.14</v>
      </c>
      <c r="M176" s="43">
        <f t="shared" si="6"/>
        <v>4.1654880632784205E-2</v>
      </c>
      <c r="N176" s="5">
        <f t="shared" si="7"/>
        <v>24010.02</v>
      </c>
      <c r="O176" s="12">
        <v>0</v>
      </c>
      <c r="P176" s="51">
        <f t="shared" si="8"/>
        <v>24010.02</v>
      </c>
    </row>
    <row r="177" spans="2:16" s="6" customFormat="1" ht="13.5" customHeight="1" x14ac:dyDescent="0.3">
      <c r="B177" s="52">
        <v>616</v>
      </c>
      <c r="C177" s="45">
        <v>8</v>
      </c>
      <c r="D177" s="46" t="s">
        <v>167</v>
      </c>
      <c r="E177" s="16">
        <v>175.33</v>
      </c>
      <c r="F177" s="44" t="s">
        <v>6</v>
      </c>
      <c r="G177" s="5">
        <v>0</v>
      </c>
      <c r="H177" s="5">
        <v>50702.92</v>
      </c>
      <c r="I177" s="5">
        <v>140016.88</v>
      </c>
      <c r="J177" s="5">
        <v>2115</v>
      </c>
      <c r="K177" s="5">
        <v>16.53</v>
      </c>
      <c r="L177" s="5">
        <v>8628.51</v>
      </c>
      <c r="M177" s="43">
        <f t="shared" si="6"/>
        <v>4.4741770772335356E-2</v>
      </c>
      <c r="N177" s="5">
        <f t="shared" si="7"/>
        <v>201479.84</v>
      </c>
      <c r="O177" s="12">
        <v>0</v>
      </c>
      <c r="P177" s="51">
        <f t="shared" si="8"/>
        <v>201479.84</v>
      </c>
    </row>
    <row r="178" spans="2:16" s="6" customFormat="1" ht="13.5" customHeight="1" x14ac:dyDescent="0.3">
      <c r="B178" s="52">
        <v>692</v>
      </c>
      <c r="C178" s="45">
        <v>8</v>
      </c>
      <c r="D178" s="46" t="s">
        <v>249</v>
      </c>
      <c r="E178" s="16">
        <v>393.61</v>
      </c>
      <c r="F178" s="44" t="s">
        <v>6</v>
      </c>
      <c r="G178" s="5">
        <v>0</v>
      </c>
      <c r="H178" s="5">
        <v>137061.95000000001</v>
      </c>
      <c r="I178" s="5">
        <v>93944</v>
      </c>
      <c r="J178" s="5">
        <v>0</v>
      </c>
      <c r="K178" s="5">
        <v>3465.92</v>
      </c>
      <c r="L178" s="5">
        <v>11723.59</v>
      </c>
      <c r="M178" s="43">
        <f t="shared" si="6"/>
        <v>4.9999985072836241E-2</v>
      </c>
      <c r="N178" s="5">
        <f t="shared" si="7"/>
        <v>246195.46000000002</v>
      </c>
      <c r="O178" s="12">
        <v>43276.229999999996</v>
      </c>
      <c r="P178" s="51">
        <f t="shared" si="8"/>
        <v>202919.23000000004</v>
      </c>
    </row>
    <row r="179" spans="2:16" s="6" customFormat="1" ht="13.5" customHeight="1" x14ac:dyDescent="0.3">
      <c r="B179" s="52">
        <v>706</v>
      </c>
      <c r="C179" s="47">
        <v>8</v>
      </c>
      <c r="D179" s="46" t="s">
        <v>9</v>
      </c>
      <c r="E179" s="16">
        <v>70.445468287262813</v>
      </c>
      <c r="F179" s="44" t="s">
        <v>3</v>
      </c>
      <c r="G179" s="5">
        <v>43780</v>
      </c>
      <c r="H179" s="5">
        <v>20725</v>
      </c>
      <c r="I179" s="5">
        <v>0</v>
      </c>
      <c r="J179" s="5">
        <v>575</v>
      </c>
      <c r="K179" s="5">
        <v>0</v>
      </c>
      <c r="L179" s="5">
        <v>1963.9</v>
      </c>
      <c r="M179" s="43">
        <f t="shared" si="6"/>
        <v>3.0176705593116169E-2</v>
      </c>
      <c r="N179" s="5">
        <f t="shared" si="7"/>
        <v>67043.899999999994</v>
      </c>
      <c r="O179" s="12">
        <v>43777</v>
      </c>
      <c r="P179" s="51">
        <f t="shared" si="8"/>
        <v>23266.899999999994</v>
      </c>
    </row>
    <row r="180" spans="2:16" s="6" customFormat="1" ht="13.5" customHeight="1" x14ac:dyDescent="0.3">
      <c r="B180" s="52">
        <v>709</v>
      </c>
      <c r="C180" s="45">
        <v>8</v>
      </c>
      <c r="D180" s="46" t="s">
        <v>12</v>
      </c>
      <c r="E180" s="16">
        <v>73.641287092489847</v>
      </c>
      <c r="F180" s="44" t="s">
        <v>3</v>
      </c>
      <c r="G180" s="5">
        <v>0</v>
      </c>
      <c r="H180" s="5">
        <v>9663.48</v>
      </c>
      <c r="I180" s="5">
        <v>33340.65</v>
      </c>
      <c r="J180" s="5">
        <v>300</v>
      </c>
      <c r="K180" s="5">
        <v>0</v>
      </c>
      <c r="L180" s="5">
        <v>1305.1199999999999</v>
      </c>
      <c r="M180" s="43">
        <f t="shared" si="6"/>
        <v>3.0138464853121393E-2</v>
      </c>
      <c r="N180" s="5">
        <f t="shared" si="7"/>
        <v>44609.250000000007</v>
      </c>
      <c r="O180" s="12">
        <v>0</v>
      </c>
      <c r="P180" s="51">
        <f t="shared" si="8"/>
        <v>44609.250000000007</v>
      </c>
    </row>
    <row r="181" spans="2:16" s="6" customFormat="1" ht="13.5" customHeight="1" x14ac:dyDescent="0.3">
      <c r="B181" s="52">
        <v>714</v>
      </c>
      <c r="C181" s="45">
        <v>8</v>
      </c>
      <c r="D181" s="46" t="s">
        <v>23</v>
      </c>
      <c r="E181" s="16">
        <v>53.206698049442352</v>
      </c>
      <c r="F181" s="44" t="s">
        <v>6</v>
      </c>
      <c r="G181" s="5">
        <v>0</v>
      </c>
      <c r="H181" s="5">
        <v>0</v>
      </c>
      <c r="I181" s="5">
        <v>32845</v>
      </c>
      <c r="J181" s="5">
        <v>200</v>
      </c>
      <c r="K181" s="5">
        <v>0</v>
      </c>
      <c r="L181" s="5">
        <v>1098.47</v>
      </c>
      <c r="M181" s="43">
        <f t="shared" si="6"/>
        <v>3.3241640187622941E-2</v>
      </c>
      <c r="N181" s="5">
        <f t="shared" si="7"/>
        <v>34143.47</v>
      </c>
      <c r="O181" s="12">
        <v>0</v>
      </c>
      <c r="P181" s="51">
        <f t="shared" si="8"/>
        <v>34143.47</v>
      </c>
    </row>
    <row r="182" spans="2:16" s="6" customFormat="1" ht="13.5" customHeight="1" x14ac:dyDescent="0.3">
      <c r="B182" s="52">
        <v>749</v>
      </c>
      <c r="C182" s="45">
        <v>8</v>
      </c>
      <c r="D182" s="46" t="s">
        <v>52</v>
      </c>
      <c r="E182" s="16">
        <v>11.40013858746314</v>
      </c>
      <c r="F182" s="44" t="s">
        <v>3</v>
      </c>
      <c r="G182" s="5">
        <v>0</v>
      </c>
      <c r="H182" s="5">
        <v>0</v>
      </c>
      <c r="I182" s="5">
        <v>3098.56</v>
      </c>
      <c r="J182" s="5">
        <v>435.5</v>
      </c>
      <c r="K182" s="5">
        <v>0</v>
      </c>
      <c r="L182" s="5">
        <v>114.73</v>
      </c>
      <c r="M182" s="43">
        <f t="shared" si="6"/>
        <v>3.2464078142419771E-2</v>
      </c>
      <c r="N182" s="5">
        <f t="shared" si="7"/>
        <v>3648.79</v>
      </c>
      <c r="O182" s="12">
        <v>0</v>
      </c>
      <c r="P182" s="51">
        <f t="shared" si="8"/>
        <v>3648.79</v>
      </c>
    </row>
    <row r="183" spans="2:16" s="6" customFormat="1" ht="13.5" customHeight="1" x14ac:dyDescent="0.3">
      <c r="B183" s="52">
        <v>764</v>
      </c>
      <c r="C183" s="45">
        <v>8</v>
      </c>
      <c r="D183" s="46" t="s">
        <v>67</v>
      </c>
      <c r="E183" s="16">
        <v>47.765463863070885</v>
      </c>
      <c r="F183" s="44" t="s">
        <v>3</v>
      </c>
      <c r="G183" s="5">
        <v>0</v>
      </c>
      <c r="H183" s="5">
        <v>0</v>
      </c>
      <c r="I183" s="5">
        <v>14496.7</v>
      </c>
      <c r="J183" s="5">
        <v>0</v>
      </c>
      <c r="K183" s="5">
        <v>0</v>
      </c>
      <c r="L183" s="5">
        <v>434.9</v>
      </c>
      <c r="M183" s="43">
        <f t="shared" si="6"/>
        <v>2.9999931018783583E-2</v>
      </c>
      <c r="N183" s="5">
        <f t="shared" si="7"/>
        <v>14931.6</v>
      </c>
      <c r="O183" s="12">
        <v>0</v>
      </c>
      <c r="P183" s="51">
        <f t="shared" si="8"/>
        <v>14931.6</v>
      </c>
    </row>
    <row r="184" spans="2:16" s="6" customFormat="1" ht="13.5" customHeight="1" x14ac:dyDescent="0.3">
      <c r="B184" s="52">
        <v>775</v>
      </c>
      <c r="C184" s="45">
        <v>8</v>
      </c>
      <c r="D184" s="46" t="s">
        <v>73</v>
      </c>
      <c r="E184" s="16">
        <v>199.86753898819137</v>
      </c>
      <c r="F184" s="44" t="s">
        <v>3</v>
      </c>
      <c r="G184" s="5">
        <v>0</v>
      </c>
      <c r="H184" s="5">
        <v>23269.65</v>
      </c>
      <c r="I184" s="5">
        <v>75931.679999999993</v>
      </c>
      <c r="J184" s="5">
        <v>0</v>
      </c>
      <c r="K184" s="5">
        <v>0</v>
      </c>
      <c r="L184" s="5">
        <v>2976.04</v>
      </c>
      <c r="M184" s="43">
        <f t="shared" si="6"/>
        <v>3.0000001008051006E-2</v>
      </c>
      <c r="N184" s="5">
        <f t="shared" si="7"/>
        <v>102177.36999999998</v>
      </c>
      <c r="O184" s="12">
        <v>0</v>
      </c>
      <c r="P184" s="51">
        <f t="shared" si="8"/>
        <v>102177.36999999998</v>
      </c>
    </row>
    <row r="185" spans="2:16" s="6" customFormat="1" ht="13.5" customHeight="1" x14ac:dyDescent="0.3">
      <c r="B185" s="52">
        <v>790</v>
      </c>
      <c r="C185" s="45">
        <v>8</v>
      </c>
      <c r="D185" s="46" t="s">
        <v>88</v>
      </c>
      <c r="E185" s="16">
        <v>20.22300394490447</v>
      </c>
      <c r="F185" s="44" t="s">
        <v>3</v>
      </c>
      <c r="G185" s="5">
        <v>0</v>
      </c>
      <c r="H185" s="5">
        <v>0</v>
      </c>
      <c r="I185" s="5">
        <v>9878.5400000000009</v>
      </c>
      <c r="J185" s="5">
        <v>454.29</v>
      </c>
      <c r="K185" s="5">
        <v>0</v>
      </c>
      <c r="L185" s="5">
        <v>319.07</v>
      </c>
      <c r="M185" s="43">
        <f t="shared" si="6"/>
        <v>3.087924605359809E-2</v>
      </c>
      <c r="N185" s="5">
        <f t="shared" si="7"/>
        <v>10651.900000000001</v>
      </c>
      <c r="O185" s="12">
        <v>0</v>
      </c>
      <c r="P185" s="51">
        <f t="shared" si="8"/>
        <v>10651.900000000001</v>
      </c>
    </row>
    <row r="186" spans="2:16" s="6" customFormat="1" ht="13.5" customHeight="1" x14ac:dyDescent="0.3">
      <c r="B186" s="52">
        <v>796</v>
      </c>
      <c r="C186" s="45">
        <v>8</v>
      </c>
      <c r="D186" s="46" t="s">
        <v>93</v>
      </c>
      <c r="E186" s="16">
        <v>3.2130006267605236</v>
      </c>
      <c r="F186" s="44" t="s">
        <v>3</v>
      </c>
      <c r="G186" s="5">
        <v>0</v>
      </c>
      <c r="H186" s="5">
        <v>0</v>
      </c>
      <c r="I186" s="5">
        <v>15349.49</v>
      </c>
      <c r="J186" s="5">
        <v>47.74</v>
      </c>
      <c r="K186" s="5">
        <v>198.62</v>
      </c>
      <c r="L186" s="5">
        <v>479.79</v>
      </c>
      <c r="M186" s="43">
        <f t="shared" si="6"/>
        <v>3.0763953231148031E-2</v>
      </c>
      <c r="N186" s="5">
        <f t="shared" si="7"/>
        <v>16075.640000000001</v>
      </c>
      <c r="O186" s="12">
        <v>0</v>
      </c>
      <c r="P186" s="51">
        <f t="shared" si="8"/>
        <v>16075.640000000001</v>
      </c>
    </row>
    <row r="187" spans="2:16" s="6" customFormat="1" ht="13.5" customHeight="1" x14ac:dyDescent="0.3">
      <c r="B187" s="52">
        <v>797</v>
      </c>
      <c r="C187" s="45">
        <v>8</v>
      </c>
      <c r="D187" s="46" t="s">
        <v>94</v>
      </c>
      <c r="E187" s="16">
        <v>27.117841312893944</v>
      </c>
      <c r="F187" s="44" t="s">
        <v>6</v>
      </c>
      <c r="G187" s="5">
        <v>0</v>
      </c>
      <c r="H187" s="5">
        <v>0</v>
      </c>
      <c r="I187" s="5">
        <v>31691.8</v>
      </c>
      <c r="J187" s="5">
        <v>50</v>
      </c>
      <c r="K187" s="5">
        <v>0</v>
      </c>
      <c r="L187" s="5">
        <v>1241.31</v>
      </c>
      <c r="M187" s="43">
        <f t="shared" si="6"/>
        <v>3.9106477893503203E-2</v>
      </c>
      <c r="N187" s="5">
        <f t="shared" si="7"/>
        <v>32983.11</v>
      </c>
      <c r="O187" s="12">
        <v>1525</v>
      </c>
      <c r="P187" s="51">
        <f t="shared" si="8"/>
        <v>31458.11</v>
      </c>
    </row>
    <row r="188" spans="2:16" s="6" customFormat="1" ht="13.5" customHeight="1" x14ac:dyDescent="0.3">
      <c r="B188" s="52">
        <v>801</v>
      </c>
      <c r="C188" s="45">
        <v>8</v>
      </c>
      <c r="D188" s="46" t="s">
        <v>98</v>
      </c>
      <c r="E188" s="16">
        <v>123.59652791803542</v>
      </c>
      <c r="F188" s="44" t="s">
        <v>6</v>
      </c>
      <c r="G188" s="5">
        <v>0</v>
      </c>
      <c r="H188" s="5">
        <v>0</v>
      </c>
      <c r="I188" s="5">
        <v>45181.440000000002</v>
      </c>
      <c r="J188" s="5">
        <v>1615.38</v>
      </c>
      <c r="K188" s="5">
        <v>0</v>
      </c>
      <c r="L188" s="5">
        <v>1436.21</v>
      </c>
      <c r="M188" s="43">
        <f t="shared" si="6"/>
        <v>3.0690333232044401E-2</v>
      </c>
      <c r="N188" s="5">
        <f t="shared" si="7"/>
        <v>48233.03</v>
      </c>
      <c r="O188" s="12">
        <v>0</v>
      </c>
      <c r="P188" s="51">
        <f t="shared" si="8"/>
        <v>48233.03</v>
      </c>
    </row>
    <row r="189" spans="2:16" s="6" customFormat="1" ht="13.5" customHeight="1" x14ac:dyDescent="0.3">
      <c r="B189" s="52">
        <v>810</v>
      </c>
      <c r="C189" s="45">
        <v>8</v>
      </c>
      <c r="D189" s="46" t="s">
        <v>101</v>
      </c>
      <c r="E189" s="16">
        <v>117.85999999999999</v>
      </c>
      <c r="F189" s="44" t="s">
        <v>6</v>
      </c>
      <c r="G189" s="5">
        <v>1401.32</v>
      </c>
      <c r="H189" s="5">
        <v>65855.98</v>
      </c>
      <c r="I189" s="5">
        <v>38254.94</v>
      </c>
      <c r="J189" s="5">
        <v>1539.17</v>
      </c>
      <c r="K189" s="5">
        <v>529.88</v>
      </c>
      <c r="L189" s="5">
        <v>4061.94</v>
      </c>
      <c r="M189" s="43">
        <f t="shared" si="6"/>
        <v>3.775693710309664E-2</v>
      </c>
      <c r="N189" s="5">
        <f t="shared" si="7"/>
        <v>111643.23000000001</v>
      </c>
      <c r="O189" s="12">
        <v>1356.8</v>
      </c>
      <c r="P189" s="51">
        <f t="shared" si="8"/>
        <v>110286.43000000001</v>
      </c>
    </row>
    <row r="190" spans="2:16" s="6" customFormat="1" ht="13.5" customHeight="1" x14ac:dyDescent="0.3">
      <c r="B190" s="52">
        <v>812</v>
      </c>
      <c r="C190" s="47">
        <v>8</v>
      </c>
      <c r="D190" s="46" t="s">
        <v>105</v>
      </c>
      <c r="E190" s="16">
        <v>73.094329153324267</v>
      </c>
      <c r="F190" s="44" t="s">
        <v>6</v>
      </c>
      <c r="G190" s="5">
        <v>2610.7399999999998</v>
      </c>
      <c r="H190" s="5">
        <v>0</v>
      </c>
      <c r="I190" s="5">
        <v>69828.26999999999</v>
      </c>
      <c r="J190" s="5">
        <v>50</v>
      </c>
      <c r="K190" s="5">
        <v>0</v>
      </c>
      <c r="L190" s="5">
        <v>2430.56</v>
      </c>
      <c r="M190" s="43">
        <f t="shared" si="6"/>
        <v>3.3530048210066603E-2</v>
      </c>
      <c r="N190" s="5">
        <f t="shared" si="7"/>
        <v>74919.569999999992</v>
      </c>
      <c r="O190" s="12">
        <v>614.27</v>
      </c>
      <c r="P190" s="51">
        <f t="shared" si="8"/>
        <v>74305.299999999988</v>
      </c>
    </row>
    <row r="191" spans="2:16" s="6" customFormat="1" ht="13.5" customHeight="1" x14ac:dyDescent="0.3">
      <c r="B191" s="52">
        <v>818</v>
      </c>
      <c r="C191" s="45">
        <v>8</v>
      </c>
      <c r="D191" s="46" t="s">
        <v>108</v>
      </c>
      <c r="E191" s="16">
        <v>41.596473847313483</v>
      </c>
      <c r="F191" s="44" t="s">
        <v>6</v>
      </c>
      <c r="G191" s="5">
        <v>0</v>
      </c>
      <c r="H191" s="5">
        <v>0</v>
      </c>
      <c r="I191" s="5">
        <v>17628</v>
      </c>
      <c r="J191" s="5">
        <v>672.66000000000008</v>
      </c>
      <c r="K191" s="5">
        <v>0</v>
      </c>
      <c r="L191" s="5">
        <v>562.47</v>
      </c>
      <c r="M191" s="43">
        <f t="shared" si="6"/>
        <v>3.0734957099907874E-2</v>
      </c>
      <c r="N191" s="5">
        <f t="shared" si="7"/>
        <v>18863.13</v>
      </c>
      <c r="O191" s="12">
        <v>0</v>
      </c>
      <c r="P191" s="51">
        <f t="shared" si="8"/>
        <v>18863.13</v>
      </c>
    </row>
    <row r="192" spans="2:16" s="6" customFormat="1" ht="13.5" customHeight="1" x14ac:dyDescent="0.3">
      <c r="B192" s="52">
        <v>833</v>
      </c>
      <c r="C192" s="45">
        <v>8</v>
      </c>
      <c r="D192" s="46" t="s">
        <v>117</v>
      </c>
      <c r="E192" s="16">
        <v>116.59396916396712</v>
      </c>
      <c r="F192" s="44" t="s">
        <v>6</v>
      </c>
      <c r="G192" s="5">
        <v>0</v>
      </c>
      <c r="H192" s="5">
        <v>0</v>
      </c>
      <c r="I192" s="5">
        <v>47173.39</v>
      </c>
      <c r="J192" s="5">
        <v>0</v>
      </c>
      <c r="K192" s="5">
        <v>0</v>
      </c>
      <c r="L192" s="5">
        <v>1713.23</v>
      </c>
      <c r="M192" s="43">
        <f t="shared" si="6"/>
        <v>3.631772064716994E-2</v>
      </c>
      <c r="N192" s="5">
        <f t="shared" si="7"/>
        <v>48886.62</v>
      </c>
      <c r="O192" s="12">
        <v>0</v>
      </c>
      <c r="P192" s="51">
        <f t="shared" si="8"/>
        <v>48886.62</v>
      </c>
    </row>
    <row r="193" spans="2:16" s="6" customFormat="1" ht="13.5" customHeight="1" x14ac:dyDescent="0.3">
      <c r="B193" s="52">
        <v>834</v>
      </c>
      <c r="C193" s="45">
        <v>8</v>
      </c>
      <c r="D193" s="46" t="s">
        <v>118</v>
      </c>
      <c r="E193" s="16">
        <v>113.44</v>
      </c>
      <c r="F193" s="44" t="s">
        <v>6</v>
      </c>
      <c r="G193" s="5">
        <v>0</v>
      </c>
      <c r="H193" s="5">
        <v>12431.61</v>
      </c>
      <c r="I193" s="5">
        <v>45794.729999999996</v>
      </c>
      <c r="J193" s="5">
        <v>186.07</v>
      </c>
      <c r="K193" s="5">
        <v>391.43</v>
      </c>
      <c r="L193" s="5">
        <v>2464.09</v>
      </c>
      <c r="M193" s="43">
        <f t="shared" si="6"/>
        <v>4.1903555958250349E-2</v>
      </c>
      <c r="N193" s="5">
        <f t="shared" si="7"/>
        <v>61267.929999999993</v>
      </c>
      <c r="O193" s="12">
        <v>5853.95</v>
      </c>
      <c r="P193" s="51">
        <f t="shared" si="8"/>
        <v>55413.979999999996</v>
      </c>
    </row>
    <row r="194" spans="2:16" s="6" customFormat="1" ht="13.5" customHeight="1" x14ac:dyDescent="0.3">
      <c r="B194" s="52">
        <v>837</v>
      </c>
      <c r="C194" s="45">
        <v>8</v>
      </c>
      <c r="D194" s="46" t="s">
        <v>120</v>
      </c>
      <c r="E194" s="16">
        <v>172.41</v>
      </c>
      <c r="F194" s="44" t="s">
        <v>6</v>
      </c>
      <c r="G194" s="5">
        <v>17484.88</v>
      </c>
      <c r="H194" s="5">
        <v>0</v>
      </c>
      <c r="I194" s="5">
        <v>68797.010000000009</v>
      </c>
      <c r="J194" s="5">
        <v>291.02999999999997</v>
      </c>
      <c r="K194" s="5">
        <v>677.1</v>
      </c>
      <c r="L194" s="5">
        <v>3405.27</v>
      </c>
      <c r="M194" s="43">
        <f t="shared" si="6"/>
        <v>3.9028873575043296E-2</v>
      </c>
      <c r="N194" s="5">
        <f t="shared" si="7"/>
        <v>90655.290000000023</v>
      </c>
      <c r="O194" s="12">
        <v>0</v>
      </c>
      <c r="P194" s="51">
        <f t="shared" si="8"/>
        <v>90655.290000000023</v>
      </c>
    </row>
    <row r="195" spans="2:16" s="6" customFormat="1" ht="13.5" customHeight="1" x14ac:dyDescent="0.3">
      <c r="B195" s="52">
        <v>847</v>
      </c>
      <c r="C195" s="45">
        <v>8</v>
      </c>
      <c r="D195" s="46" t="s">
        <v>128</v>
      </c>
      <c r="E195" s="16">
        <v>132.9484496871228</v>
      </c>
      <c r="F195" s="44" t="s">
        <v>6</v>
      </c>
      <c r="G195" s="5">
        <v>0</v>
      </c>
      <c r="H195" s="5">
        <v>0</v>
      </c>
      <c r="I195" s="5">
        <v>96211.680000000008</v>
      </c>
      <c r="J195" s="5">
        <v>93.75</v>
      </c>
      <c r="K195" s="5">
        <v>438.45</v>
      </c>
      <c r="L195" s="5">
        <v>4627.68</v>
      </c>
      <c r="M195" s="43">
        <f t="shared" si="6"/>
        <v>4.7834343629798597E-2</v>
      </c>
      <c r="N195" s="5">
        <f t="shared" si="7"/>
        <v>101371.56</v>
      </c>
      <c r="O195" s="12">
        <v>0</v>
      </c>
      <c r="P195" s="51">
        <f t="shared" si="8"/>
        <v>101371.56</v>
      </c>
    </row>
    <row r="196" spans="2:16" s="6" customFormat="1" ht="13.5" customHeight="1" x14ac:dyDescent="0.3">
      <c r="B196" s="52">
        <v>866</v>
      </c>
      <c r="C196" s="45">
        <v>8</v>
      </c>
      <c r="D196" s="46" t="s">
        <v>143</v>
      </c>
      <c r="E196" s="16">
        <v>353.30120528215645</v>
      </c>
      <c r="F196" s="44" t="s">
        <v>3</v>
      </c>
      <c r="G196" s="5">
        <v>0</v>
      </c>
      <c r="H196" s="5">
        <v>0</v>
      </c>
      <c r="I196" s="5">
        <v>51912.1</v>
      </c>
      <c r="J196" s="5">
        <v>1800</v>
      </c>
      <c r="K196" s="5">
        <v>0</v>
      </c>
      <c r="L196" s="5">
        <v>1647.36</v>
      </c>
      <c r="M196" s="43">
        <f t="shared" si="6"/>
        <v>3.0670184185686278E-2</v>
      </c>
      <c r="N196" s="5">
        <f t="shared" si="7"/>
        <v>55359.46</v>
      </c>
      <c r="O196" s="12">
        <v>0</v>
      </c>
      <c r="P196" s="51">
        <f t="shared" si="8"/>
        <v>55359.46</v>
      </c>
    </row>
    <row r="197" spans="2:16" s="6" customFormat="1" ht="13.5" customHeight="1" x14ac:dyDescent="0.3">
      <c r="B197" s="52">
        <v>871</v>
      </c>
      <c r="C197" s="45">
        <v>8</v>
      </c>
      <c r="D197" s="46" t="s">
        <v>156</v>
      </c>
      <c r="E197" s="16">
        <v>19.878525045684178</v>
      </c>
      <c r="F197" s="44" t="s">
        <v>6</v>
      </c>
      <c r="G197" s="5">
        <v>0</v>
      </c>
      <c r="H197" s="5">
        <v>0</v>
      </c>
      <c r="I197" s="5">
        <v>10510.29</v>
      </c>
      <c r="J197" s="5">
        <v>435.63</v>
      </c>
      <c r="K197" s="5">
        <v>0</v>
      </c>
      <c r="L197" s="5">
        <v>547.29999999999995</v>
      </c>
      <c r="M197" s="43">
        <f t="shared" si="6"/>
        <v>5.0000365432964974E-2</v>
      </c>
      <c r="N197" s="5">
        <f t="shared" si="7"/>
        <v>11493.22</v>
      </c>
      <c r="O197" s="12">
        <v>0</v>
      </c>
      <c r="P197" s="51">
        <f t="shared" si="8"/>
        <v>11493.22</v>
      </c>
    </row>
    <row r="198" spans="2:16" s="6" customFormat="1" ht="13.5" customHeight="1" x14ac:dyDescent="0.3">
      <c r="B198" s="52">
        <v>873</v>
      </c>
      <c r="C198" s="45">
        <v>8</v>
      </c>
      <c r="D198" s="46" t="s">
        <v>157</v>
      </c>
      <c r="E198" s="16">
        <v>155.24918621340797</v>
      </c>
      <c r="F198" s="44" t="s">
        <v>6</v>
      </c>
      <c r="G198" s="5">
        <v>0</v>
      </c>
      <c r="H198" s="5">
        <v>0</v>
      </c>
      <c r="I198" s="5">
        <v>63021.97</v>
      </c>
      <c r="J198" s="5">
        <v>941.67</v>
      </c>
      <c r="K198" s="5">
        <v>96.37</v>
      </c>
      <c r="L198" s="5">
        <v>3203</v>
      </c>
      <c r="M198" s="43">
        <f t="shared" ref="M198:M245" si="9">L198/(N198-L198)</f>
        <v>4.9999992194818571E-2</v>
      </c>
      <c r="N198" s="5">
        <f t="shared" ref="N198:N245" si="10">G198+H198+I198+J198+K198+L198</f>
        <v>67263.010000000009</v>
      </c>
      <c r="O198" s="12">
        <v>0</v>
      </c>
      <c r="P198" s="51">
        <f t="shared" ref="P198:P245" si="11">N198-O198</f>
        <v>67263.010000000009</v>
      </c>
    </row>
    <row r="199" spans="2:16" s="6" customFormat="1" ht="13.5" customHeight="1" x14ac:dyDescent="0.3">
      <c r="B199" s="52">
        <v>895</v>
      </c>
      <c r="C199" s="45">
        <v>8</v>
      </c>
      <c r="D199" s="46" t="s">
        <v>178</v>
      </c>
      <c r="E199" s="16">
        <v>32.417567183983358</v>
      </c>
      <c r="F199" s="44" t="s">
        <v>6</v>
      </c>
      <c r="G199" s="5">
        <v>0</v>
      </c>
      <c r="H199" s="5">
        <v>0</v>
      </c>
      <c r="I199" s="5">
        <v>11605.73</v>
      </c>
      <c r="J199" s="5">
        <v>90</v>
      </c>
      <c r="K199" s="5">
        <v>0</v>
      </c>
      <c r="L199" s="5">
        <v>352.67</v>
      </c>
      <c r="M199" s="43">
        <f t="shared" si="9"/>
        <v>3.0153739869165929E-2</v>
      </c>
      <c r="N199" s="5">
        <f t="shared" si="10"/>
        <v>12048.4</v>
      </c>
      <c r="O199" s="12">
        <v>0</v>
      </c>
      <c r="P199" s="51">
        <f t="shared" si="11"/>
        <v>12048.4</v>
      </c>
    </row>
    <row r="200" spans="2:16" s="6" customFormat="1" ht="13.5" customHeight="1" x14ac:dyDescent="0.3">
      <c r="B200" s="52">
        <v>897</v>
      </c>
      <c r="C200" s="45">
        <v>8</v>
      </c>
      <c r="D200" s="46" t="s">
        <v>179</v>
      </c>
      <c r="E200" s="16">
        <v>133.13334415215996</v>
      </c>
      <c r="F200" s="44" t="s">
        <v>3</v>
      </c>
      <c r="G200" s="5">
        <v>122857.7</v>
      </c>
      <c r="H200" s="5">
        <v>6906.85</v>
      </c>
      <c r="I200" s="5">
        <v>111299.67</v>
      </c>
      <c r="J200" s="5">
        <v>2041.08</v>
      </c>
      <c r="K200" s="5">
        <v>3387.37</v>
      </c>
      <c r="L200" s="5">
        <v>9782.9</v>
      </c>
      <c r="M200" s="43">
        <f t="shared" si="9"/>
        <v>3.9688401281871788E-2</v>
      </c>
      <c r="N200" s="5">
        <f t="shared" si="10"/>
        <v>256275.56999999998</v>
      </c>
      <c r="O200" s="12">
        <v>305</v>
      </c>
      <c r="P200" s="51">
        <f t="shared" si="11"/>
        <v>255970.56999999998</v>
      </c>
    </row>
    <row r="201" spans="2:16" s="6" customFormat="1" ht="13.5" customHeight="1" x14ac:dyDescent="0.3">
      <c r="B201" s="52">
        <v>905</v>
      </c>
      <c r="C201" s="45">
        <v>8</v>
      </c>
      <c r="D201" s="46" t="s">
        <v>190</v>
      </c>
      <c r="E201" s="16">
        <v>85.61701670132453</v>
      </c>
      <c r="F201" s="44" t="s">
        <v>3</v>
      </c>
      <c r="G201" s="5">
        <v>0</v>
      </c>
      <c r="H201" s="5">
        <v>0</v>
      </c>
      <c r="I201" s="5">
        <v>46828.28</v>
      </c>
      <c r="J201" s="5">
        <v>250</v>
      </c>
      <c r="K201" s="5">
        <v>0</v>
      </c>
      <c r="L201" s="5">
        <v>2353.91</v>
      </c>
      <c r="M201" s="43">
        <f t="shared" si="9"/>
        <v>4.9999915035128725E-2</v>
      </c>
      <c r="N201" s="5">
        <f t="shared" si="10"/>
        <v>49432.19</v>
      </c>
      <c r="O201" s="12">
        <v>0</v>
      </c>
      <c r="P201" s="51">
        <f t="shared" si="11"/>
        <v>49432.19</v>
      </c>
    </row>
    <row r="202" spans="2:16" s="6" customFormat="1" ht="13.5" customHeight="1" x14ac:dyDescent="0.3">
      <c r="B202" s="52">
        <v>907</v>
      </c>
      <c r="C202" s="45">
        <v>8</v>
      </c>
      <c r="D202" s="46" t="s">
        <v>193</v>
      </c>
      <c r="E202" s="16">
        <v>11.528269678349137</v>
      </c>
      <c r="F202" s="44" t="s">
        <v>6</v>
      </c>
      <c r="G202" s="5">
        <v>0</v>
      </c>
      <c r="H202" s="5">
        <v>0</v>
      </c>
      <c r="I202" s="5">
        <v>18132.36</v>
      </c>
      <c r="J202" s="5">
        <v>875.14</v>
      </c>
      <c r="K202" s="5">
        <v>2015.74</v>
      </c>
      <c r="L202" s="5">
        <v>1051.1600000000001</v>
      </c>
      <c r="M202" s="43">
        <f t="shared" si="9"/>
        <v>4.9999904867185078E-2</v>
      </c>
      <c r="N202" s="5">
        <f t="shared" si="10"/>
        <v>22074.400000000001</v>
      </c>
      <c r="O202" s="12">
        <v>4379.54</v>
      </c>
      <c r="P202" s="51">
        <f t="shared" si="11"/>
        <v>17694.86</v>
      </c>
    </row>
    <row r="203" spans="2:16" s="6" customFormat="1" ht="13.5" customHeight="1" x14ac:dyDescent="0.3">
      <c r="B203" s="52">
        <v>918</v>
      </c>
      <c r="C203" s="45">
        <v>8</v>
      </c>
      <c r="D203" s="46" t="s">
        <v>206</v>
      </c>
      <c r="E203" s="16">
        <v>129.10420700255921</v>
      </c>
      <c r="F203" s="44" t="s">
        <v>3</v>
      </c>
      <c r="G203" s="5">
        <v>0</v>
      </c>
      <c r="H203" s="5">
        <v>18485.849999999999</v>
      </c>
      <c r="I203" s="5">
        <v>32371.05</v>
      </c>
      <c r="J203" s="5">
        <v>910.81999999999994</v>
      </c>
      <c r="K203" s="5">
        <v>0</v>
      </c>
      <c r="L203" s="5">
        <v>2218.67</v>
      </c>
      <c r="M203" s="43">
        <f t="shared" si="9"/>
        <v>4.2858174939904639E-2</v>
      </c>
      <c r="N203" s="5">
        <f t="shared" si="10"/>
        <v>53986.389999999992</v>
      </c>
      <c r="O203" s="12">
        <v>0</v>
      </c>
      <c r="P203" s="51">
        <f t="shared" si="11"/>
        <v>53986.389999999992</v>
      </c>
    </row>
    <row r="204" spans="2:16" s="6" customFormat="1" ht="13.5" customHeight="1" x14ac:dyDescent="0.3">
      <c r="B204" s="52">
        <v>922</v>
      </c>
      <c r="C204" s="45">
        <v>8</v>
      </c>
      <c r="D204" s="46" t="s">
        <v>210</v>
      </c>
      <c r="E204" s="16">
        <v>137.41</v>
      </c>
      <c r="F204" s="44" t="s">
        <v>6</v>
      </c>
      <c r="G204" s="5">
        <v>0</v>
      </c>
      <c r="H204" s="5">
        <v>0</v>
      </c>
      <c r="I204" s="5">
        <v>108161.45</v>
      </c>
      <c r="J204" s="5">
        <v>0</v>
      </c>
      <c r="K204" s="5">
        <v>8454.08</v>
      </c>
      <c r="L204" s="5">
        <v>5830.78</v>
      </c>
      <c r="M204" s="43">
        <f t="shared" si="9"/>
        <v>5.0000030013155193E-2</v>
      </c>
      <c r="N204" s="5">
        <f t="shared" si="10"/>
        <v>122446.31</v>
      </c>
      <c r="O204" s="12">
        <v>10197.290000000001</v>
      </c>
      <c r="P204" s="51">
        <f t="shared" si="11"/>
        <v>112249.01999999999</v>
      </c>
    </row>
    <row r="205" spans="2:16" s="6" customFormat="1" ht="13.5" customHeight="1" x14ac:dyDescent="0.3">
      <c r="B205" s="52">
        <v>924</v>
      </c>
      <c r="C205" s="45">
        <v>8</v>
      </c>
      <c r="D205" s="46" t="s">
        <v>212</v>
      </c>
      <c r="E205" s="16">
        <v>324.30315665460205</v>
      </c>
      <c r="F205" s="44" t="s">
        <v>6</v>
      </c>
      <c r="G205" s="5">
        <v>0</v>
      </c>
      <c r="H205" s="5">
        <v>0</v>
      </c>
      <c r="I205" s="5">
        <v>56733.89</v>
      </c>
      <c r="J205" s="5">
        <v>1700</v>
      </c>
      <c r="K205" s="5">
        <v>0</v>
      </c>
      <c r="L205" s="5">
        <v>2060.14</v>
      </c>
      <c r="M205" s="43">
        <f t="shared" si="9"/>
        <v>3.5255910568336282E-2</v>
      </c>
      <c r="N205" s="5">
        <f t="shared" si="10"/>
        <v>60494.03</v>
      </c>
      <c r="O205" s="12">
        <v>0</v>
      </c>
      <c r="P205" s="51">
        <f t="shared" si="11"/>
        <v>60494.03</v>
      </c>
    </row>
    <row r="206" spans="2:16" s="6" customFormat="1" ht="13.5" customHeight="1" x14ac:dyDescent="0.3">
      <c r="B206" s="52">
        <v>929</v>
      </c>
      <c r="C206" s="47">
        <v>8</v>
      </c>
      <c r="D206" s="46" t="s">
        <v>215</v>
      </c>
      <c r="E206" s="16">
        <v>61.174498972471973</v>
      </c>
      <c r="F206" s="44" t="s">
        <v>6</v>
      </c>
      <c r="G206" s="5">
        <v>8287.01</v>
      </c>
      <c r="H206" s="5">
        <v>0</v>
      </c>
      <c r="I206" s="5">
        <v>32860.400000000001</v>
      </c>
      <c r="J206" s="5">
        <v>1839</v>
      </c>
      <c r="K206" s="5">
        <v>0</v>
      </c>
      <c r="L206" s="5">
        <v>1492.11</v>
      </c>
      <c r="M206" s="43">
        <f t="shared" si="9"/>
        <v>3.471120291273451E-2</v>
      </c>
      <c r="N206" s="5">
        <f t="shared" si="10"/>
        <v>44478.520000000004</v>
      </c>
      <c r="O206" s="12">
        <v>0</v>
      </c>
      <c r="P206" s="51">
        <f t="shared" si="11"/>
        <v>44478.520000000004</v>
      </c>
    </row>
    <row r="207" spans="2:16" s="6" customFormat="1" ht="13.5" customHeight="1" x14ac:dyDescent="0.3">
      <c r="B207" s="52">
        <v>955</v>
      </c>
      <c r="C207" s="45">
        <v>8</v>
      </c>
      <c r="D207" s="46" t="s">
        <v>26</v>
      </c>
      <c r="E207" s="16">
        <v>38.28109837659062</v>
      </c>
      <c r="F207" s="44" t="s">
        <v>3</v>
      </c>
      <c r="G207" s="5">
        <v>0</v>
      </c>
      <c r="H207" s="5">
        <v>0</v>
      </c>
      <c r="I207" s="5">
        <v>20329.72</v>
      </c>
      <c r="J207" s="5">
        <v>262.5</v>
      </c>
      <c r="K207" s="5">
        <v>0</v>
      </c>
      <c r="L207" s="5">
        <v>777.38</v>
      </c>
      <c r="M207" s="43">
        <f t="shared" si="9"/>
        <v>3.7751150677294627E-2</v>
      </c>
      <c r="N207" s="5">
        <f t="shared" si="10"/>
        <v>21369.600000000002</v>
      </c>
      <c r="O207" s="12">
        <v>0</v>
      </c>
      <c r="P207" s="51">
        <f t="shared" si="11"/>
        <v>21369.600000000002</v>
      </c>
    </row>
    <row r="208" spans="2:16" s="6" customFormat="1" ht="13.5" customHeight="1" x14ac:dyDescent="0.3">
      <c r="B208" s="52">
        <v>973</v>
      </c>
      <c r="C208" s="45">
        <v>8</v>
      </c>
      <c r="D208" s="46" t="s">
        <v>252</v>
      </c>
      <c r="E208" s="16">
        <v>6.7868195057241003</v>
      </c>
      <c r="F208" s="44" t="s">
        <v>3</v>
      </c>
      <c r="G208" s="5">
        <v>0</v>
      </c>
      <c r="H208" s="5">
        <v>0</v>
      </c>
      <c r="I208" s="5">
        <v>6277.1</v>
      </c>
      <c r="J208" s="5">
        <v>0</v>
      </c>
      <c r="K208" s="5">
        <v>227.86</v>
      </c>
      <c r="L208" s="5">
        <v>325.25</v>
      </c>
      <c r="M208" s="43">
        <f t="shared" si="9"/>
        <v>5.0000307457693821E-2</v>
      </c>
      <c r="N208" s="5">
        <f t="shared" si="10"/>
        <v>6830.21</v>
      </c>
      <c r="O208" s="12">
        <v>0</v>
      </c>
      <c r="P208" s="51">
        <f t="shared" si="11"/>
        <v>6830.21</v>
      </c>
    </row>
    <row r="209" spans="2:16" s="6" customFormat="1" ht="13.5" customHeight="1" x14ac:dyDescent="0.3">
      <c r="B209" s="52">
        <v>974</v>
      </c>
      <c r="C209" s="45">
        <v>8</v>
      </c>
      <c r="D209" s="46" t="s">
        <v>189</v>
      </c>
      <c r="E209" s="16">
        <v>20.330000000000002</v>
      </c>
      <c r="F209" s="44" t="s">
        <v>6</v>
      </c>
      <c r="G209" s="5">
        <v>22537.96</v>
      </c>
      <c r="H209" s="5">
        <v>0</v>
      </c>
      <c r="I209" s="5">
        <v>11886.119999999999</v>
      </c>
      <c r="J209" s="5">
        <v>83.08</v>
      </c>
      <c r="K209" s="5">
        <v>86.16</v>
      </c>
      <c r="L209" s="5">
        <v>1561.17</v>
      </c>
      <c r="M209" s="43">
        <f t="shared" si="9"/>
        <v>4.5129233042679906E-2</v>
      </c>
      <c r="N209" s="5">
        <f t="shared" si="10"/>
        <v>36154.490000000005</v>
      </c>
      <c r="O209" s="12">
        <v>0</v>
      </c>
      <c r="P209" s="51">
        <f t="shared" si="11"/>
        <v>36154.490000000005</v>
      </c>
    </row>
    <row r="210" spans="2:16" s="6" customFormat="1" ht="13.5" customHeight="1" x14ac:dyDescent="0.3">
      <c r="B210" s="52">
        <v>978</v>
      </c>
      <c r="C210" s="45">
        <v>8</v>
      </c>
      <c r="D210" s="46" t="s">
        <v>184</v>
      </c>
      <c r="E210" s="16">
        <v>25.987505069386586</v>
      </c>
      <c r="F210" s="44" t="s">
        <v>3</v>
      </c>
      <c r="G210" s="5">
        <v>18762.12</v>
      </c>
      <c r="H210" s="5">
        <v>19328.97</v>
      </c>
      <c r="I210" s="5">
        <v>0</v>
      </c>
      <c r="J210" s="5">
        <v>3762.6</v>
      </c>
      <c r="K210" s="5">
        <v>0</v>
      </c>
      <c r="L210" s="5">
        <v>2092.6799999999998</v>
      </c>
      <c r="M210" s="43">
        <f t="shared" si="9"/>
        <v>4.9999892482598313E-2</v>
      </c>
      <c r="N210" s="5">
        <f t="shared" si="10"/>
        <v>43946.369999999995</v>
      </c>
      <c r="O210" s="12">
        <v>832.76</v>
      </c>
      <c r="P210" s="51">
        <f t="shared" si="11"/>
        <v>43113.609999999993</v>
      </c>
    </row>
    <row r="211" spans="2:16" s="6" customFormat="1" ht="13.5" customHeight="1" x14ac:dyDescent="0.3">
      <c r="B211" s="52">
        <v>985</v>
      </c>
      <c r="C211" s="45">
        <v>8</v>
      </c>
      <c r="D211" s="46" t="s">
        <v>234</v>
      </c>
      <c r="E211" s="16">
        <v>19.15773100982879</v>
      </c>
      <c r="F211" s="44" t="s">
        <v>3</v>
      </c>
      <c r="G211" s="5">
        <v>0</v>
      </c>
      <c r="H211" s="5">
        <v>0</v>
      </c>
      <c r="I211" s="5">
        <v>48000</v>
      </c>
      <c r="J211" s="5">
        <v>0</v>
      </c>
      <c r="K211" s="5">
        <v>0</v>
      </c>
      <c r="L211" s="5">
        <v>1440</v>
      </c>
      <c r="M211" s="43">
        <f t="shared" si="9"/>
        <v>0.03</v>
      </c>
      <c r="N211" s="5">
        <f t="shared" si="10"/>
        <v>49440</v>
      </c>
      <c r="O211" s="12">
        <v>0</v>
      </c>
      <c r="P211" s="51">
        <f t="shared" si="11"/>
        <v>49440</v>
      </c>
    </row>
    <row r="212" spans="2:16" s="6" customFormat="1" ht="13.5" customHeight="1" x14ac:dyDescent="0.3">
      <c r="B212" s="52">
        <v>990</v>
      </c>
      <c r="C212" s="47">
        <v>8</v>
      </c>
      <c r="D212" s="46" t="s">
        <v>132</v>
      </c>
      <c r="E212" s="16">
        <v>5.9189378285362872</v>
      </c>
      <c r="F212" s="44" t="s">
        <v>6</v>
      </c>
      <c r="G212" s="5">
        <v>0</v>
      </c>
      <c r="H212" s="5">
        <v>0</v>
      </c>
      <c r="I212" s="5">
        <v>3980.46</v>
      </c>
      <c r="J212" s="5">
        <v>0</v>
      </c>
      <c r="K212" s="5">
        <v>0</v>
      </c>
      <c r="L212" s="5">
        <v>199.02</v>
      </c>
      <c r="M212" s="43">
        <f t="shared" si="9"/>
        <v>4.9999246318264717E-2</v>
      </c>
      <c r="N212" s="5">
        <f t="shared" si="10"/>
        <v>4179.4800000000005</v>
      </c>
      <c r="O212" s="12">
        <v>0</v>
      </c>
      <c r="P212" s="51">
        <f t="shared" si="11"/>
        <v>4179.4800000000005</v>
      </c>
    </row>
    <row r="213" spans="2:16" s="6" customFormat="1" ht="13.5" customHeight="1" x14ac:dyDescent="0.3">
      <c r="B213" s="52">
        <v>100</v>
      </c>
      <c r="C213" s="47">
        <v>9</v>
      </c>
      <c r="D213" s="46" t="s">
        <v>158</v>
      </c>
      <c r="E213" s="16">
        <v>35.824097897303162</v>
      </c>
      <c r="F213" s="44" t="s">
        <v>3</v>
      </c>
      <c r="G213" s="5">
        <v>0</v>
      </c>
      <c r="H213" s="5">
        <v>0</v>
      </c>
      <c r="I213" s="5">
        <v>28500</v>
      </c>
      <c r="J213" s="5">
        <v>237</v>
      </c>
      <c r="K213" s="5">
        <v>0</v>
      </c>
      <c r="L213" s="5">
        <v>866.85</v>
      </c>
      <c r="M213" s="43">
        <f t="shared" si="9"/>
        <v>3.0164944148658526E-2</v>
      </c>
      <c r="N213" s="5">
        <f t="shared" si="10"/>
        <v>29603.85</v>
      </c>
      <c r="O213" s="12">
        <v>0</v>
      </c>
      <c r="P213" s="51">
        <f t="shared" si="11"/>
        <v>29603.85</v>
      </c>
    </row>
    <row r="214" spans="2:16" s="6" customFormat="1" ht="13.5" customHeight="1" x14ac:dyDescent="0.3">
      <c r="B214" s="52">
        <v>159</v>
      </c>
      <c r="C214" s="45">
        <v>9</v>
      </c>
      <c r="D214" s="46" t="s">
        <v>62</v>
      </c>
      <c r="E214" s="16">
        <v>788.86692772911874</v>
      </c>
      <c r="F214" s="44" t="s">
        <v>6</v>
      </c>
      <c r="G214" s="5">
        <v>0</v>
      </c>
      <c r="H214" s="5">
        <v>104870.25</v>
      </c>
      <c r="I214" s="5">
        <v>46350.310000000005</v>
      </c>
      <c r="J214" s="5">
        <v>186.31</v>
      </c>
      <c r="K214" s="5">
        <v>0</v>
      </c>
      <c r="L214" s="5">
        <v>5204.45</v>
      </c>
      <c r="M214" s="43">
        <f t="shared" si="9"/>
        <v>3.4373935608073794E-2</v>
      </c>
      <c r="N214" s="5">
        <f t="shared" si="10"/>
        <v>156611.32</v>
      </c>
      <c r="O214" s="12">
        <v>0</v>
      </c>
      <c r="P214" s="51">
        <f t="shared" si="11"/>
        <v>156611.32</v>
      </c>
    </row>
    <row r="215" spans="2:16" s="6" customFormat="1" ht="13.5" customHeight="1" x14ac:dyDescent="0.3">
      <c r="B215" s="52">
        <v>173</v>
      </c>
      <c r="C215" s="45">
        <v>9</v>
      </c>
      <c r="D215" s="46" t="s">
        <v>5</v>
      </c>
      <c r="E215" s="16">
        <v>335.96999999999997</v>
      </c>
      <c r="F215" s="44" t="s">
        <v>6</v>
      </c>
      <c r="G215" s="5">
        <v>0</v>
      </c>
      <c r="H215" s="5">
        <v>5890.74</v>
      </c>
      <c r="I215" s="5">
        <v>150194.23999999999</v>
      </c>
      <c r="J215" s="5">
        <v>1839.58</v>
      </c>
      <c r="K215" s="5">
        <v>1535.88</v>
      </c>
      <c r="L215" s="5">
        <v>5943.21</v>
      </c>
      <c r="M215" s="43">
        <f t="shared" si="9"/>
        <v>3.7270748782582068E-2</v>
      </c>
      <c r="N215" s="5">
        <f t="shared" si="10"/>
        <v>165403.64999999997</v>
      </c>
      <c r="O215" s="12">
        <v>70</v>
      </c>
      <c r="P215" s="51">
        <f t="shared" si="11"/>
        <v>165333.64999999997</v>
      </c>
    </row>
    <row r="216" spans="2:16" s="6" customFormat="1" ht="13.5" customHeight="1" x14ac:dyDescent="0.3">
      <c r="B216" s="52">
        <v>204</v>
      </c>
      <c r="C216" s="45">
        <v>9</v>
      </c>
      <c r="D216" s="46" t="s">
        <v>113</v>
      </c>
      <c r="E216" s="16">
        <v>721.47299100758471</v>
      </c>
      <c r="F216" s="44" t="s">
        <v>6</v>
      </c>
      <c r="G216" s="5">
        <v>13534.08</v>
      </c>
      <c r="H216" s="5">
        <v>0</v>
      </c>
      <c r="I216" s="5">
        <v>404039.37</v>
      </c>
      <c r="J216" s="5">
        <v>0</v>
      </c>
      <c r="K216" s="5">
        <v>0</v>
      </c>
      <c r="L216" s="5">
        <v>19145.14</v>
      </c>
      <c r="M216" s="43">
        <f t="shared" si="9"/>
        <v>4.5848556703018351E-2</v>
      </c>
      <c r="N216" s="5">
        <f t="shared" si="10"/>
        <v>436718.59</v>
      </c>
      <c r="O216" s="12">
        <v>8908.4500000000007</v>
      </c>
      <c r="P216" s="51">
        <f t="shared" si="11"/>
        <v>427810.14</v>
      </c>
    </row>
    <row r="217" spans="2:16" s="6" customFormat="1" ht="13.5" customHeight="1" x14ac:dyDescent="0.3">
      <c r="B217" s="52">
        <v>218</v>
      </c>
      <c r="C217" s="45">
        <v>9</v>
      </c>
      <c r="D217" s="46" t="s">
        <v>65</v>
      </c>
      <c r="E217" s="16">
        <v>328.51926160015944</v>
      </c>
      <c r="F217" s="44" t="s">
        <v>6</v>
      </c>
      <c r="G217" s="5">
        <v>59541.54</v>
      </c>
      <c r="H217" s="5">
        <v>0</v>
      </c>
      <c r="I217" s="5">
        <v>121394.2</v>
      </c>
      <c r="J217" s="5">
        <v>33.08</v>
      </c>
      <c r="K217" s="5">
        <v>3418.54</v>
      </c>
      <c r="L217" s="5">
        <v>7421.99</v>
      </c>
      <c r="M217" s="43">
        <f t="shared" si="9"/>
        <v>4.0252162621125444E-2</v>
      </c>
      <c r="N217" s="5">
        <f t="shared" si="10"/>
        <v>191809.34999999998</v>
      </c>
      <c r="O217" s="12">
        <v>296</v>
      </c>
      <c r="P217" s="51">
        <f t="shared" si="11"/>
        <v>191513.34999999998</v>
      </c>
    </row>
    <row r="218" spans="2:16" s="6" customFormat="1" ht="13.5" customHeight="1" x14ac:dyDescent="0.3">
      <c r="B218" s="52">
        <v>230</v>
      </c>
      <c r="C218" s="45">
        <v>9</v>
      </c>
      <c r="D218" s="46" t="s">
        <v>74</v>
      </c>
      <c r="E218" s="16">
        <v>144.52224965646064</v>
      </c>
      <c r="F218" s="44" t="s">
        <v>6</v>
      </c>
      <c r="G218" s="5">
        <v>10150</v>
      </c>
      <c r="H218" s="5">
        <v>0</v>
      </c>
      <c r="I218" s="5">
        <v>50658.6</v>
      </c>
      <c r="J218" s="5">
        <v>3200</v>
      </c>
      <c r="K218" s="5">
        <v>0</v>
      </c>
      <c r="L218" s="5">
        <v>2997.43</v>
      </c>
      <c r="M218" s="43">
        <f t="shared" si="9"/>
        <v>4.6828551163437412E-2</v>
      </c>
      <c r="N218" s="5">
        <f t="shared" si="10"/>
        <v>67006.03</v>
      </c>
      <c r="O218" s="12">
        <v>2335.5099999999998</v>
      </c>
      <c r="P218" s="51">
        <f t="shared" si="11"/>
        <v>64670.52</v>
      </c>
    </row>
    <row r="219" spans="2:16" s="6" customFormat="1" ht="13.5" customHeight="1" x14ac:dyDescent="0.3">
      <c r="B219" s="52">
        <v>277</v>
      </c>
      <c r="C219" s="45">
        <v>9</v>
      </c>
      <c r="D219" s="46" t="s">
        <v>75</v>
      </c>
      <c r="E219" s="16">
        <v>124.25216410827329</v>
      </c>
      <c r="F219" s="44" t="s">
        <v>6</v>
      </c>
      <c r="G219" s="5">
        <v>0</v>
      </c>
      <c r="H219" s="5">
        <v>0</v>
      </c>
      <c r="I219" s="5">
        <v>67972.540000000008</v>
      </c>
      <c r="J219" s="5">
        <v>137.5</v>
      </c>
      <c r="K219" s="5">
        <v>128.81</v>
      </c>
      <c r="L219" s="5">
        <v>2680.54</v>
      </c>
      <c r="M219" s="43">
        <f t="shared" si="9"/>
        <v>3.9281728809908135E-2</v>
      </c>
      <c r="N219" s="5">
        <f t="shared" si="10"/>
        <v>70919.39</v>
      </c>
      <c r="O219" s="12">
        <v>0</v>
      </c>
      <c r="P219" s="51">
        <f t="shared" si="11"/>
        <v>70919.39</v>
      </c>
    </row>
    <row r="220" spans="2:16" s="6" customFormat="1" ht="13.5" customHeight="1" x14ac:dyDescent="0.3">
      <c r="B220" s="52">
        <v>279</v>
      </c>
      <c r="C220" s="45">
        <v>9</v>
      </c>
      <c r="D220" s="46" t="s">
        <v>15</v>
      </c>
      <c r="E220" s="16">
        <v>798.20063738181045</v>
      </c>
      <c r="F220" s="44" t="s">
        <v>6</v>
      </c>
      <c r="G220" s="5">
        <v>0</v>
      </c>
      <c r="H220" s="5">
        <v>0</v>
      </c>
      <c r="I220" s="5">
        <v>108720.6</v>
      </c>
      <c r="J220" s="5">
        <v>476.67</v>
      </c>
      <c r="K220" s="5">
        <v>91.25</v>
      </c>
      <c r="L220" s="5">
        <v>3518.37</v>
      </c>
      <c r="M220" s="43">
        <f t="shared" si="9"/>
        <v>3.2193408786211027E-2</v>
      </c>
      <c r="N220" s="5">
        <f t="shared" si="10"/>
        <v>112806.89</v>
      </c>
      <c r="O220" s="12">
        <v>200</v>
      </c>
      <c r="P220" s="51">
        <f t="shared" si="11"/>
        <v>112606.89</v>
      </c>
    </row>
    <row r="221" spans="2:16" s="6" customFormat="1" ht="13.5" customHeight="1" x14ac:dyDescent="0.3">
      <c r="B221" s="52">
        <v>331</v>
      </c>
      <c r="C221" s="45">
        <v>9</v>
      </c>
      <c r="D221" s="46" t="s">
        <v>208</v>
      </c>
      <c r="E221" s="16">
        <v>466.35</v>
      </c>
      <c r="F221" s="44" t="s">
        <v>6</v>
      </c>
      <c r="G221" s="5">
        <v>18059.830000000002</v>
      </c>
      <c r="H221" s="5">
        <v>0</v>
      </c>
      <c r="I221" s="5">
        <v>139397.31</v>
      </c>
      <c r="J221" s="5">
        <v>4550.3600000000006</v>
      </c>
      <c r="K221" s="5">
        <v>4911.82</v>
      </c>
      <c r="L221" s="5">
        <v>6616</v>
      </c>
      <c r="M221" s="43">
        <f t="shared" si="9"/>
        <v>3.963591512354591E-2</v>
      </c>
      <c r="N221" s="5">
        <f t="shared" si="10"/>
        <v>173535.32</v>
      </c>
      <c r="O221" s="12">
        <v>12843.16</v>
      </c>
      <c r="P221" s="51">
        <f t="shared" si="11"/>
        <v>160692.16</v>
      </c>
    </row>
    <row r="222" spans="2:16" s="6" customFormat="1" ht="13.5" customHeight="1" x14ac:dyDescent="0.3">
      <c r="B222" s="52">
        <v>369</v>
      </c>
      <c r="C222" s="45">
        <v>9</v>
      </c>
      <c r="D222" s="46" t="s">
        <v>92</v>
      </c>
      <c r="E222" s="16">
        <v>358.53</v>
      </c>
      <c r="F222" s="44" t="s">
        <v>6</v>
      </c>
      <c r="G222" s="5">
        <v>23486.600000000002</v>
      </c>
      <c r="H222" s="5">
        <v>131012.51</v>
      </c>
      <c r="I222" s="5">
        <v>204028.41</v>
      </c>
      <c r="J222" s="5">
        <v>3448</v>
      </c>
      <c r="K222" s="5">
        <v>0</v>
      </c>
      <c r="L222" s="5">
        <v>15047.21</v>
      </c>
      <c r="M222" s="43">
        <f t="shared" si="9"/>
        <v>4.1569689574587801E-2</v>
      </c>
      <c r="N222" s="5">
        <f t="shared" si="10"/>
        <v>377022.73000000004</v>
      </c>
      <c r="O222" s="12">
        <v>0</v>
      </c>
      <c r="P222" s="51">
        <f t="shared" si="11"/>
        <v>377022.73000000004</v>
      </c>
    </row>
    <row r="223" spans="2:16" s="6" customFormat="1" ht="13.5" customHeight="1" x14ac:dyDescent="0.3">
      <c r="B223" s="52">
        <v>416</v>
      </c>
      <c r="C223" s="45">
        <v>9</v>
      </c>
      <c r="D223" s="46" t="s">
        <v>32</v>
      </c>
      <c r="E223" s="16">
        <v>76.764070607016791</v>
      </c>
      <c r="F223" s="44" t="s">
        <v>6</v>
      </c>
      <c r="G223" s="5">
        <v>0</v>
      </c>
      <c r="H223" s="5">
        <v>0</v>
      </c>
      <c r="I223" s="5">
        <v>50244.91</v>
      </c>
      <c r="J223" s="5">
        <v>274.74</v>
      </c>
      <c r="K223" s="5">
        <v>0</v>
      </c>
      <c r="L223" s="5">
        <v>2158.79</v>
      </c>
      <c r="M223" s="43">
        <f t="shared" si="9"/>
        <v>4.2731689550501634E-2</v>
      </c>
      <c r="N223" s="5">
        <f t="shared" si="10"/>
        <v>52678.44</v>
      </c>
      <c r="O223" s="12">
        <v>667.5</v>
      </c>
      <c r="P223" s="51">
        <f t="shared" si="11"/>
        <v>52010.94</v>
      </c>
    </row>
    <row r="224" spans="2:16" s="6" customFormat="1" ht="13.5" customHeight="1" x14ac:dyDescent="0.3">
      <c r="B224" s="52">
        <v>420</v>
      </c>
      <c r="C224" s="45">
        <v>9</v>
      </c>
      <c r="D224" s="46" t="s">
        <v>154</v>
      </c>
      <c r="E224" s="16">
        <v>369.28029930829172</v>
      </c>
      <c r="F224" s="44" t="s">
        <v>3</v>
      </c>
      <c r="G224" s="5">
        <v>0</v>
      </c>
      <c r="H224" s="5">
        <v>0</v>
      </c>
      <c r="I224" s="5">
        <v>73999.47</v>
      </c>
      <c r="J224" s="5">
        <v>8565.2999999999993</v>
      </c>
      <c r="K224" s="5">
        <v>0</v>
      </c>
      <c r="L224" s="5">
        <v>2648.25</v>
      </c>
      <c r="M224" s="43">
        <f t="shared" si="9"/>
        <v>3.2074818351701333E-2</v>
      </c>
      <c r="N224" s="5">
        <f t="shared" si="10"/>
        <v>85213.02</v>
      </c>
      <c r="O224" s="12">
        <v>87.63</v>
      </c>
      <c r="P224" s="51">
        <f t="shared" si="11"/>
        <v>85125.39</v>
      </c>
    </row>
    <row r="225" spans="2:16" s="6" customFormat="1" ht="13.5" customHeight="1" x14ac:dyDescent="0.3">
      <c r="B225" s="52">
        <v>508</v>
      </c>
      <c r="C225" s="45">
        <v>9</v>
      </c>
      <c r="D225" s="46" t="s">
        <v>37</v>
      </c>
      <c r="E225" s="16">
        <v>69.260678652072329</v>
      </c>
      <c r="F225" s="44" t="s">
        <v>6</v>
      </c>
      <c r="G225" s="5">
        <v>59</v>
      </c>
      <c r="H225" s="5">
        <v>0</v>
      </c>
      <c r="I225" s="5">
        <v>50302</v>
      </c>
      <c r="J225" s="5">
        <v>0</v>
      </c>
      <c r="K225" s="5">
        <v>29.58</v>
      </c>
      <c r="L225" s="5">
        <v>2519.5300000000002</v>
      </c>
      <c r="M225" s="43">
        <f t="shared" si="9"/>
        <v>5.0000019844978962E-2</v>
      </c>
      <c r="N225" s="5">
        <f t="shared" si="10"/>
        <v>52910.11</v>
      </c>
      <c r="O225" s="12">
        <v>0</v>
      </c>
      <c r="P225" s="51">
        <f t="shared" si="11"/>
        <v>52910.11</v>
      </c>
    </row>
    <row r="226" spans="2:16" s="6" customFormat="1" ht="13.5" customHeight="1" x14ac:dyDescent="0.3">
      <c r="B226" s="52">
        <v>512</v>
      </c>
      <c r="C226" s="45">
        <v>9</v>
      </c>
      <c r="D226" s="46" t="s">
        <v>213</v>
      </c>
      <c r="E226" s="16">
        <v>244.01504152505674</v>
      </c>
      <c r="F226" s="44" t="s">
        <v>6</v>
      </c>
      <c r="G226" s="5">
        <v>0</v>
      </c>
      <c r="H226" s="5">
        <v>0</v>
      </c>
      <c r="I226" s="5">
        <v>239000.6</v>
      </c>
      <c r="J226" s="5">
        <v>32325.41</v>
      </c>
      <c r="K226" s="5">
        <v>0</v>
      </c>
      <c r="L226" s="5">
        <v>11498.99</v>
      </c>
      <c r="M226" s="43">
        <f t="shared" si="9"/>
        <v>4.2380713887326907E-2</v>
      </c>
      <c r="N226" s="5">
        <f t="shared" si="10"/>
        <v>282825</v>
      </c>
      <c r="O226" s="12">
        <v>8018.6500000000005</v>
      </c>
      <c r="P226" s="51">
        <f t="shared" si="11"/>
        <v>274806.34999999998</v>
      </c>
    </row>
    <row r="227" spans="2:16" s="6" customFormat="1" ht="13.5" customHeight="1" x14ac:dyDescent="0.3">
      <c r="B227" s="52">
        <v>516</v>
      </c>
      <c r="C227" s="45">
        <v>9</v>
      </c>
      <c r="D227" s="46" t="s">
        <v>109</v>
      </c>
      <c r="E227" s="16">
        <v>314.41874315189409</v>
      </c>
      <c r="F227" s="44" t="s">
        <v>3</v>
      </c>
      <c r="G227" s="5">
        <v>25547.5</v>
      </c>
      <c r="H227" s="5">
        <v>0</v>
      </c>
      <c r="I227" s="5">
        <v>139127.85</v>
      </c>
      <c r="J227" s="5">
        <v>515.44000000000005</v>
      </c>
      <c r="K227" s="5">
        <v>492.01</v>
      </c>
      <c r="L227" s="5">
        <v>5188.17</v>
      </c>
      <c r="M227" s="43">
        <f t="shared" si="9"/>
        <v>3.1313872049482501E-2</v>
      </c>
      <c r="N227" s="5">
        <f t="shared" si="10"/>
        <v>170870.97000000003</v>
      </c>
      <c r="O227" s="12">
        <v>168.2</v>
      </c>
      <c r="P227" s="51">
        <f t="shared" si="11"/>
        <v>170702.77000000002</v>
      </c>
    </row>
    <row r="228" spans="2:16" s="6" customFormat="1" ht="13.5" customHeight="1" x14ac:dyDescent="0.3">
      <c r="B228" s="52">
        <v>521</v>
      </c>
      <c r="C228" s="45">
        <v>9</v>
      </c>
      <c r="D228" s="46" t="s">
        <v>0</v>
      </c>
      <c r="E228" s="16">
        <v>126.34655749375537</v>
      </c>
      <c r="F228" s="44" t="s">
        <v>6</v>
      </c>
      <c r="G228" s="5">
        <v>0</v>
      </c>
      <c r="H228" s="5">
        <v>0</v>
      </c>
      <c r="I228" s="5">
        <v>255339.3</v>
      </c>
      <c r="J228" s="5">
        <v>8068.93</v>
      </c>
      <c r="K228" s="5">
        <v>0</v>
      </c>
      <c r="L228" s="5">
        <v>13170.41</v>
      </c>
      <c r="M228" s="43">
        <f t="shared" si="9"/>
        <v>4.9999994305417114E-2</v>
      </c>
      <c r="N228" s="5">
        <f t="shared" si="10"/>
        <v>276578.63999999996</v>
      </c>
      <c r="O228" s="12">
        <v>35.4</v>
      </c>
      <c r="P228" s="51">
        <f t="shared" si="11"/>
        <v>276543.23999999993</v>
      </c>
    </row>
    <row r="229" spans="2:16" s="6" customFormat="1" ht="13.5" customHeight="1" x14ac:dyDescent="0.3">
      <c r="B229" s="52">
        <v>522</v>
      </c>
      <c r="C229" s="45">
        <v>9</v>
      </c>
      <c r="D229" s="46" t="s">
        <v>1</v>
      </c>
      <c r="E229" s="16">
        <v>104.42827541177562</v>
      </c>
      <c r="F229" s="44" t="s">
        <v>6</v>
      </c>
      <c r="G229" s="5">
        <v>0</v>
      </c>
      <c r="H229" s="5">
        <v>16666.150000000001</v>
      </c>
      <c r="I229" s="5">
        <v>66948.55</v>
      </c>
      <c r="J229" s="5">
        <v>1743.71</v>
      </c>
      <c r="K229" s="5">
        <v>2748.39</v>
      </c>
      <c r="L229" s="5">
        <v>4072.02</v>
      </c>
      <c r="M229" s="43">
        <f t="shared" si="9"/>
        <v>4.6216864078595515E-2</v>
      </c>
      <c r="N229" s="5">
        <f t="shared" si="10"/>
        <v>92178.820000000022</v>
      </c>
      <c r="O229" s="12">
        <v>30</v>
      </c>
      <c r="P229" s="51">
        <f t="shared" si="11"/>
        <v>92148.820000000022</v>
      </c>
    </row>
    <row r="230" spans="2:16" s="6" customFormat="1" ht="13.5" customHeight="1" x14ac:dyDescent="0.3">
      <c r="B230" s="52">
        <v>523</v>
      </c>
      <c r="C230" s="47">
        <v>9</v>
      </c>
      <c r="D230" s="46" t="s">
        <v>133</v>
      </c>
      <c r="E230" s="16">
        <v>1140.8889255376664</v>
      </c>
      <c r="F230" s="44" t="s">
        <v>6</v>
      </c>
      <c r="G230" s="5">
        <v>0</v>
      </c>
      <c r="H230" s="5">
        <v>42765.91</v>
      </c>
      <c r="I230" s="5">
        <v>165544.59</v>
      </c>
      <c r="J230" s="5">
        <v>1900</v>
      </c>
      <c r="K230" s="5">
        <v>911.38</v>
      </c>
      <c r="L230" s="5">
        <v>6654.7</v>
      </c>
      <c r="M230" s="43">
        <f t="shared" si="9"/>
        <v>3.1520655272679457E-2</v>
      </c>
      <c r="N230" s="5">
        <f t="shared" si="10"/>
        <v>217776.58000000002</v>
      </c>
      <c r="O230" s="12">
        <v>300</v>
      </c>
      <c r="P230" s="51">
        <f t="shared" si="11"/>
        <v>217476.58000000002</v>
      </c>
    </row>
    <row r="231" spans="2:16" s="6" customFormat="1" ht="13.5" customHeight="1" x14ac:dyDescent="0.3">
      <c r="B231" s="52">
        <v>527</v>
      </c>
      <c r="C231" s="45">
        <v>9</v>
      </c>
      <c r="D231" s="46" t="s">
        <v>79</v>
      </c>
      <c r="E231" s="16">
        <v>208.85655082355123</v>
      </c>
      <c r="F231" s="44" t="s">
        <v>6</v>
      </c>
      <c r="G231" s="5">
        <v>0</v>
      </c>
      <c r="H231" s="5">
        <v>0</v>
      </c>
      <c r="I231" s="5">
        <v>87709.64</v>
      </c>
      <c r="J231" s="5">
        <v>2341.17</v>
      </c>
      <c r="K231" s="5">
        <v>371.66</v>
      </c>
      <c r="L231" s="5">
        <v>4521.12</v>
      </c>
      <c r="M231" s="43">
        <f t="shared" si="9"/>
        <v>4.9999961292806976E-2</v>
      </c>
      <c r="N231" s="5">
        <f t="shared" si="10"/>
        <v>94943.59</v>
      </c>
      <c r="O231" s="12">
        <v>40</v>
      </c>
      <c r="P231" s="51">
        <f t="shared" si="11"/>
        <v>94903.59</v>
      </c>
    </row>
    <row r="232" spans="2:16" s="6" customFormat="1" ht="13.5" customHeight="1" x14ac:dyDescent="0.3">
      <c r="B232" s="52">
        <v>543</v>
      </c>
      <c r="C232" s="45">
        <v>9</v>
      </c>
      <c r="D232" s="46" t="s">
        <v>68</v>
      </c>
      <c r="E232" s="16">
        <v>91.407290558106865</v>
      </c>
      <c r="F232" s="44" t="s">
        <v>3</v>
      </c>
      <c r="G232" s="5">
        <v>0</v>
      </c>
      <c r="H232" s="5">
        <v>0</v>
      </c>
      <c r="I232" s="5">
        <v>31675.059999999998</v>
      </c>
      <c r="J232" s="5">
        <v>0</v>
      </c>
      <c r="K232" s="5">
        <v>0</v>
      </c>
      <c r="L232" s="5">
        <v>1185.0899999999999</v>
      </c>
      <c r="M232" s="43">
        <f t="shared" si="9"/>
        <v>3.741397806349854E-2</v>
      </c>
      <c r="N232" s="5">
        <f t="shared" si="10"/>
        <v>32860.149999999994</v>
      </c>
      <c r="O232" s="12">
        <v>0</v>
      </c>
      <c r="P232" s="51">
        <f t="shared" si="11"/>
        <v>32860.149999999994</v>
      </c>
    </row>
    <row r="233" spans="2:16" s="6" customFormat="1" ht="13.5" customHeight="1" x14ac:dyDescent="0.3">
      <c r="B233" s="52">
        <v>547</v>
      </c>
      <c r="C233" s="45">
        <v>9</v>
      </c>
      <c r="D233" s="46" t="s">
        <v>27</v>
      </c>
      <c r="E233" s="16">
        <v>262.36374879351928</v>
      </c>
      <c r="F233" s="44" t="s">
        <v>6</v>
      </c>
      <c r="G233" s="5">
        <v>47003.53</v>
      </c>
      <c r="H233" s="5">
        <v>0</v>
      </c>
      <c r="I233" s="5">
        <v>52557.37</v>
      </c>
      <c r="J233" s="5">
        <v>4057.92</v>
      </c>
      <c r="K233" s="5">
        <v>782.37</v>
      </c>
      <c r="L233" s="5">
        <v>5220.0600000000004</v>
      </c>
      <c r="M233" s="43">
        <f t="shared" si="9"/>
        <v>5.0000004789217449E-2</v>
      </c>
      <c r="N233" s="5">
        <f t="shared" si="10"/>
        <v>109621.24999999999</v>
      </c>
      <c r="O233" s="12">
        <v>0</v>
      </c>
      <c r="P233" s="51">
        <f t="shared" si="11"/>
        <v>109621.24999999999</v>
      </c>
    </row>
    <row r="234" spans="2:16" s="6" customFormat="1" ht="13.5" customHeight="1" x14ac:dyDescent="0.3">
      <c r="B234" s="52">
        <v>552</v>
      </c>
      <c r="C234" s="45">
        <v>9</v>
      </c>
      <c r="D234" s="46" t="s">
        <v>104</v>
      </c>
      <c r="E234" s="16">
        <v>141.18</v>
      </c>
      <c r="F234" s="44" t="s">
        <v>6</v>
      </c>
      <c r="G234" s="5">
        <v>20051.189999999999</v>
      </c>
      <c r="H234" s="5">
        <v>0</v>
      </c>
      <c r="I234" s="5">
        <v>77377.81</v>
      </c>
      <c r="J234" s="5">
        <v>651.1</v>
      </c>
      <c r="K234" s="5">
        <v>1434.17</v>
      </c>
      <c r="L234" s="5">
        <v>4975.71</v>
      </c>
      <c r="M234" s="43">
        <f t="shared" si="9"/>
        <v>4.9999964829164703E-2</v>
      </c>
      <c r="N234" s="5">
        <f t="shared" si="10"/>
        <v>104489.98000000001</v>
      </c>
      <c r="O234" s="12">
        <v>0</v>
      </c>
      <c r="P234" s="51">
        <f t="shared" si="11"/>
        <v>104489.98000000001</v>
      </c>
    </row>
    <row r="235" spans="2:16" s="6" customFormat="1" ht="13.5" customHeight="1" x14ac:dyDescent="0.3">
      <c r="B235" s="52">
        <v>567</v>
      </c>
      <c r="C235" s="45">
        <v>9</v>
      </c>
      <c r="D235" s="46" t="s">
        <v>119</v>
      </c>
      <c r="E235" s="16">
        <v>359.07008685360444</v>
      </c>
      <c r="F235" s="44" t="s">
        <v>6</v>
      </c>
      <c r="G235" s="5">
        <v>76590.38</v>
      </c>
      <c r="H235" s="5">
        <v>0</v>
      </c>
      <c r="I235" s="5">
        <v>110239.56</v>
      </c>
      <c r="J235" s="5">
        <v>3836.31</v>
      </c>
      <c r="K235" s="5">
        <v>1019.03</v>
      </c>
      <c r="L235" s="5">
        <v>9584.26</v>
      </c>
      <c r="M235" s="43">
        <f t="shared" si="9"/>
        <v>4.9999979132461292E-2</v>
      </c>
      <c r="N235" s="5">
        <f t="shared" si="10"/>
        <v>201269.54</v>
      </c>
      <c r="O235" s="12">
        <v>354</v>
      </c>
      <c r="P235" s="51">
        <f t="shared" si="11"/>
        <v>200915.54</v>
      </c>
    </row>
    <row r="236" spans="2:16" s="6" customFormat="1" ht="13.5" customHeight="1" x14ac:dyDescent="0.3">
      <c r="B236" s="52">
        <v>629</v>
      </c>
      <c r="C236" s="45">
        <v>9</v>
      </c>
      <c r="D236" s="46" t="s">
        <v>41</v>
      </c>
      <c r="E236" s="16">
        <v>260.09634030227994</v>
      </c>
      <c r="F236" s="44" t="s">
        <v>6</v>
      </c>
      <c r="G236" s="5">
        <v>0</v>
      </c>
      <c r="H236" s="5">
        <v>0</v>
      </c>
      <c r="I236" s="5">
        <v>169450.36</v>
      </c>
      <c r="J236" s="5">
        <v>812</v>
      </c>
      <c r="K236" s="5">
        <v>2850.4</v>
      </c>
      <c r="L236" s="5">
        <v>8235.64</v>
      </c>
      <c r="M236" s="43">
        <f t="shared" si="9"/>
        <v>4.757384724268738E-2</v>
      </c>
      <c r="N236" s="5">
        <f t="shared" si="10"/>
        <v>181348.39999999997</v>
      </c>
      <c r="O236" s="12">
        <v>2914.3900000000003</v>
      </c>
      <c r="P236" s="51">
        <f t="shared" si="11"/>
        <v>178434.00999999995</v>
      </c>
    </row>
    <row r="237" spans="2:16" s="6" customFormat="1" ht="13.5" customHeight="1" x14ac:dyDescent="0.3">
      <c r="B237" s="52">
        <v>630</v>
      </c>
      <c r="C237" s="45">
        <v>9</v>
      </c>
      <c r="D237" s="46" t="s">
        <v>148</v>
      </c>
      <c r="E237" s="16">
        <v>156.57867071027917</v>
      </c>
      <c r="F237" s="44" t="s">
        <v>6</v>
      </c>
      <c r="G237" s="5">
        <v>0</v>
      </c>
      <c r="H237" s="5">
        <v>1407.5</v>
      </c>
      <c r="I237" s="5">
        <v>171336.29</v>
      </c>
      <c r="J237" s="5">
        <v>932.77</v>
      </c>
      <c r="K237" s="5">
        <v>4812.49</v>
      </c>
      <c r="L237" s="5">
        <v>8896.2999999999993</v>
      </c>
      <c r="M237" s="43">
        <f t="shared" si="9"/>
        <v>4.9842273237489916E-2</v>
      </c>
      <c r="N237" s="5">
        <f t="shared" si="10"/>
        <v>187385.34999999998</v>
      </c>
      <c r="O237" s="12">
        <v>3041.79</v>
      </c>
      <c r="P237" s="51">
        <f t="shared" si="11"/>
        <v>184343.55999999997</v>
      </c>
    </row>
    <row r="238" spans="2:16" s="6" customFormat="1" ht="13.5" customHeight="1" x14ac:dyDescent="0.3">
      <c r="B238" s="52">
        <v>695</v>
      </c>
      <c r="C238" s="45">
        <v>9</v>
      </c>
      <c r="D238" s="46" t="s">
        <v>45</v>
      </c>
      <c r="E238" s="16">
        <v>20.171458480304032</v>
      </c>
      <c r="F238" s="44" t="s">
        <v>3</v>
      </c>
      <c r="G238" s="5">
        <v>0</v>
      </c>
      <c r="H238" s="5">
        <v>0</v>
      </c>
      <c r="I238" s="5">
        <v>11603.69</v>
      </c>
      <c r="J238" s="5">
        <v>1855</v>
      </c>
      <c r="K238" s="5">
        <v>0</v>
      </c>
      <c r="L238" s="5">
        <v>440.86</v>
      </c>
      <c r="M238" s="43">
        <f t="shared" si="9"/>
        <v>3.2756531282019274E-2</v>
      </c>
      <c r="N238" s="5">
        <f t="shared" si="10"/>
        <v>13899.550000000001</v>
      </c>
      <c r="O238" s="12">
        <v>0</v>
      </c>
      <c r="P238" s="51">
        <f t="shared" si="11"/>
        <v>13899.550000000001</v>
      </c>
    </row>
    <row r="239" spans="2:16" s="6" customFormat="1" ht="13.5" customHeight="1" x14ac:dyDescent="0.3">
      <c r="B239" s="52">
        <v>771</v>
      </c>
      <c r="C239" s="45">
        <v>9</v>
      </c>
      <c r="D239" s="46" t="s">
        <v>71</v>
      </c>
      <c r="E239" s="16">
        <v>201.07087106447656</v>
      </c>
      <c r="F239" s="44" t="s">
        <v>6</v>
      </c>
      <c r="G239" s="5">
        <v>0</v>
      </c>
      <c r="H239" s="5">
        <v>0</v>
      </c>
      <c r="I239" s="5">
        <v>48429.850000000006</v>
      </c>
      <c r="J239" s="5">
        <v>0</v>
      </c>
      <c r="K239" s="5">
        <v>0</v>
      </c>
      <c r="L239" s="5">
        <v>1877.75</v>
      </c>
      <c r="M239" s="43">
        <f t="shared" si="9"/>
        <v>3.8772575178324935E-2</v>
      </c>
      <c r="N239" s="5">
        <f t="shared" si="10"/>
        <v>50307.600000000006</v>
      </c>
      <c r="O239" s="12">
        <v>78</v>
      </c>
      <c r="P239" s="51">
        <f t="shared" si="11"/>
        <v>50229.600000000006</v>
      </c>
    </row>
    <row r="240" spans="2:16" s="6" customFormat="1" ht="13.5" customHeight="1" x14ac:dyDescent="0.3">
      <c r="B240" s="52">
        <v>830</v>
      </c>
      <c r="C240" s="45">
        <v>9</v>
      </c>
      <c r="D240" s="46" t="s">
        <v>114</v>
      </c>
      <c r="E240" s="16">
        <v>19.195570680853066</v>
      </c>
      <c r="F240" s="44" t="s">
        <v>6</v>
      </c>
      <c r="G240" s="5">
        <v>0</v>
      </c>
      <c r="H240" s="5">
        <v>0</v>
      </c>
      <c r="I240" s="5">
        <v>12094.59</v>
      </c>
      <c r="J240" s="5">
        <v>85</v>
      </c>
      <c r="K240" s="5">
        <v>0</v>
      </c>
      <c r="L240" s="5">
        <v>608.98</v>
      </c>
      <c r="M240" s="43">
        <f t="shared" si="9"/>
        <v>5.0000041052285012E-2</v>
      </c>
      <c r="N240" s="5">
        <f t="shared" si="10"/>
        <v>12788.57</v>
      </c>
      <c r="O240" s="12">
        <v>0</v>
      </c>
      <c r="P240" s="51">
        <f t="shared" si="11"/>
        <v>12788.57</v>
      </c>
    </row>
    <row r="241" spans="2:16" s="6" customFormat="1" ht="13.5" customHeight="1" x14ac:dyDescent="0.3">
      <c r="B241" s="52">
        <v>936</v>
      </c>
      <c r="C241" s="45">
        <v>9</v>
      </c>
      <c r="D241" s="46" t="s">
        <v>224</v>
      </c>
      <c r="E241" s="16">
        <v>37.316626494371853</v>
      </c>
      <c r="F241" s="44" t="s">
        <v>6</v>
      </c>
      <c r="G241" s="5">
        <v>0</v>
      </c>
      <c r="H241" s="5">
        <v>0</v>
      </c>
      <c r="I241" s="5">
        <v>40659.839999999997</v>
      </c>
      <c r="J241" s="5">
        <v>1449.99</v>
      </c>
      <c r="K241" s="5">
        <v>0</v>
      </c>
      <c r="L241" s="5">
        <v>2105.4899999999998</v>
      </c>
      <c r="M241" s="43">
        <f t="shared" si="9"/>
        <v>4.9999964378863559E-2</v>
      </c>
      <c r="N241" s="5">
        <f t="shared" si="10"/>
        <v>44215.319999999992</v>
      </c>
      <c r="O241" s="12">
        <v>0</v>
      </c>
      <c r="P241" s="51">
        <f t="shared" si="11"/>
        <v>44215.319999999992</v>
      </c>
    </row>
    <row r="242" spans="2:16" s="6" customFormat="1" ht="13.5" customHeight="1" x14ac:dyDescent="0.3">
      <c r="B242" s="52">
        <v>952</v>
      </c>
      <c r="C242" s="45">
        <v>9</v>
      </c>
      <c r="D242" s="46" t="s">
        <v>235</v>
      </c>
      <c r="E242" s="16">
        <v>73.831919867341881</v>
      </c>
      <c r="F242" s="44" t="s">
        <v>6</v>
      </c>
      <c r="G242" s="5">
        <v>0</v>
      </c>
      <c r="H242" s="5">
        <v>0</v>
      </c>
      <c r="I242" s="5">
        <v>91075.91</v>
      </c>
      <c r="J242" s="5">
        <v>192.36</v>
      </c>
      <c r="K242" s="5">
        <v>460.39</v>
      </c>
      <c r="L242" s="5">
        <v>4586.43</v>
      </c>
      <c r="M242" s="43">
        <f t="shared" si="9"/>
        <v>4.9999967294845474E-2</v>
      </c>
      <c r="N242" s="5">
        <f t="shared" si="10"/>
        <v>96315.09</v>
      </c>
      <c r="O242" s="12">
        <v>3880</v>
      </c>
      <c r="P242" s="51">
        <f t="shared" si="11"/>
        <v>92435.09</v>
      </c>
    </row>
    <row r="243" spans="2:16" s="6" customFormat="1" ht="13.5" customHeight="1" x14ac:dyDescent="0.3">
      <c r="B243" s="52">
        <v>982</v>
      </c>
      <c r="C243" s="45">
        <v>9</v>
      </c>
      <c r="D243" s="46" t="s">
        <v>226</v>
      </c>
      <c r="E243" s="16">
        <v>105.44815392992339</v>
      </c>
      <c r="F243" s="44" t="s">
        <v>6</v>
      </c>
      <c r="G243" s="5">
        <v>0</v>
      </c>
      <c r="H243" s="5">
        <v>17445.919999999998</v>
      </c>
      <c r="I243" s="5">
        <v>0</v>
      </c>
      <c r="J243" s="5">
        <v>0</v>
      </c>
      <c r="K243" s="5">
        <v>0</v>
      </c>
      <c r="L243" s="5">
        <v>523.38</v>
      </c>
      <c r="M243" s="43">
        <f t="shared" si="9"/>
        <v>3.0000137567981512E-2</v>
      </c>
      <c r="N243" s="5">
        <f t="shared" si="10"/>
        <v>17969.3</v>
      </c>
      <c r="O243" s="12">
        <v>0</v>
      </c>
      <c r="P243" s="51">
        <f t="shared" si="11"/>
        <v>17969.3</v>
      </c>
    </row>
    <row r="244" spans="2:16" s="6" customFormat="1" ht="13.5" customHeight="1" x14ac:dyDescent="0.3">
      <c r="B244" s="52">
        <v>987</v>
      </c>
      <c r="C244" s="45">
        <v>9</v>
      </c>
      <c r="D244" s="46" t="s">
        <v>194</v>
      </c>
      <c r="E244" s="16">
        <v>292.83261952318452</v>
      </c>
      <c r="F244" s="44" t="s">
        <v>6</v>
      </c>
      <c r="G244" s="5">
        <v>6841.78</v>
      </c>
      <c r="H244" s="5">
        <v>0</v>
      </c>
      <c r="I244" s="5">
        <v>58083.22</v>
      </c>
      <c r="J244" s="5">
        <v>8230</v>
      </c>
      <c r="K244" s="5">
        <v>0</v>
      </c>
      <c r="L244" s="5">
        <v>2849.15</v>
      </c>
      <c r="M244" s="43">
        <f t="shared" si="9"/>
        <v>3.8946756886063839E-2</v>
      </c>
      <c r="N244" s="5">
        <f t="shared" si="10"/>
        <v>76004.149999999994</v>
      </c>
      <c r="O244" s="12">
        <v>0</v>
      </c>
      <c r="P244" s="51">
        <f t="shared" si="11"/>
        <v>76004.149999999994</v>
      </c>
    </row>
    <row r="245" spans="2:16" s="6" customFormat="1" ht="13.5" customHeight="1" x14ac:dyDescent="0.3">
      <c r="B245" s="52">
        <v>998</v>
      </c>
      <c r="C245" s="45">
        <v>9</v>
      </c>
      <c r="D245" s="46" t="str">
        <f>INDEX([1]Tonnes!$C$5:$C$245,MATCH(B245,[1]Tonnes!$A$5:$A$245,0))</f>
        <v>BEAUSOLIEL FIRST NATIONS</v>
      </c>
      <c r="E245" s="16">
        <v>44.619685168965859</v>
      </c>
      <c r="F245" s="44" t="s">
        <v>6</v>
      </c>
      <c r="G245" s="5">
        <v>194259.76</v>
      </c>
      <c r="H245" s="5">
        <v>0</v>
      </c>
      <c r="I245" s="5">
        <v>0</v>
      </c>
      <c r="J245" s="5">
        <v>0</v>
      </c>
      <c r="K245" s="5">
        <v>1019.59</v>
      </c>
      <c r="L245" s="5">
        <v>9763.9699999999993</v>
      </c>
      <c r="M245" s="43">
        <f t="shared" si="9"/>
        <v>5.000001280217288E-2</v>
      </c>
      <c r="N245" s="5">
        <f t="shared" si="10"/>
        <v>205043.32</v>
      </c>
      <c r="O245" s="12">
        <v>0</v>
      </c>
      <c r="P245" s="51">
        <f t="shared" si="11"/>
        <v>205043.32</v>
      </c>
    </row>
    <row r="246" spans="2:16" s="6" customFormat="1" ht="13.5" customHeight="1" x14ac:dyDescent="0.3">
      <c r="B246" s="53"/>
      <c r="C246" s="10"/>
      <c r="D246" s="11"/>
      <c r="E246" s="8"/>
      <c r="F246" s="9"/>
      <c r="G246" s="5"/>
      <c r="H246" s="5"/>
      <c r="I246" s="5"/>
      <c r="J246" s="5"/>
      <c r="K246" s="5"/>
      <c r="L246" s="5"/>
      <c r="M246" s="13"/>
      <c r="N246" s="5"/>
      <c r="O246" s="12"/>
      <c r="P246" s="51"/>
    </row>
    <row r="247" spans="2:16" s="6" customFormat="1" ht="13.5" customHeight="1" x14ac:dyDescent="0.3">
      <c r="B247" s="53"/>
      <c r="C247" s="10"/>
      <c r="D247" s="11"/>
      <c r="E247" s="8"/>
      <c r="F247" s="9"/>
      <c r="G247" s="5"/>
      <c r="H247" s="5"/>
      <c r="I247" s="5"/>
      <c r="J247" s="5"/>
      <c r="K247" s="5"/>
      <c r="L247" s="5"/>
      <c r="M247" s="13"/>
      <c r="N247" s="5"/>
      <c r="O247" s="12"/>
      <c r="P247" s="51"/>
    </row>
    <row r="248" spans="2:16" s="6" customFormat="1" ht="14.7" customHeight="1" thickBot="1" x14ac:dyDescent="0.35">
      <c r="B248" s="54"/>
      <c r="C248" s="55"/>
      <c r="D248" s="56" t="s">
        <v>260</v>
      </c>
      <c r="E248" s="57">
        <f>SUM(E5:E247)</f>
        <v>836226.57012641197</v>
      </c>
      <c r="F248" s="57"/>
      <c r="G248" s="58">
        <f t="shared" ref="G248:P248" si="12">SUM(G5:G247)</f>
        <v>181406632.96999991</v>
      </c>
      <c r="H248" s="58">
        <f t="shared" si="12"/>
        <v>113615058.57000004</v>
      </c>
      <c r="I248" s="58">
        <f t="shared" si="12"/>
        <v>26619843.719999999</v>
      </c>
      <c r="J248" s="58">
        <f t="shared" si="12"/>
        <v>8017488.7600000007</v>
      </c>
      <c r="K248" s="58">
        <f t="shared" si="12"/>
        <v>5154090.3399999971</v>
      </c>
      <c r="L248" s="58">
        <f t="shared" si="12"/>
        <v>12186688.850000003</v>
      </c>
      <c r="M248" s="58"/>
      <c r="N248" s="58">
        <f t="shared" si="12"/>
        <v>346999803.20999968</v>
      </c>
      <c r="O248" s="58">
        <f t="shared" si="12"/>
        <v>95056481.210000023</v>
      </c>
      <c r="P248" s="59">
        <f t="shared" si="12"/>
        <v>251943322.00000006</v>
      </c>
    </row>
    <row r="249" spans="2:16" s="6" customFormat="1" ht="16.5" customHeight="1" x14ac:dyDescent="0.3">
      <c r="B249" s="14"/>
      <c r="D249" s="25" t="s">
        <v>255</v>
      </c>
      <c r="E249" s="21"/>
      <c r="F249" s="22"/>
      <c r="G249" s="22"/>
      <c r="H249" s="22"/>
      <c r="I249" s="22"/>
      <c r="J249" s="22"/>
      <c r="K249" s="22"/>
      <c r="L249" s="22"/>
      <c r="M249" s="23"/>
      <c r="N249" s="24"/>
      <c r="O249" s="26"/>
    </row>
    <row r="250" spans="2:16" s="6" customFormat="1" ht="211.5" customHeight="1" x14ac:dyDescent="0.3">
      <c r="B250" s="15"/>
      <c r="D250" s="33" t="s">
        <v>256</v>
      </c>
      <c r="E250" s="34"/>
      <c r="F250" s="34"/>
      <c r="G250" s="34"/>
      <c r="H250" s="34"/>
      <c r="I250" s="34"/>
      <c r="J250" s="34"/>
      <c r="K250" s="34"/>
      <c r="L250" s="34"/>
      <c r="M250" s="34"/>
      <c r="N250" s="34"/>
      <c r="O250" s="35"/>
    </row>
    <row r="251" spans="2:16" s="6" customFormat="1" ht="46.5" customHeight="1" x14ac:dyDescent="0.3">
      <c r="B251" s="15"/>
      <c r="D251" s="36" t="s">
        <v>257</v>
      </c>
      <c r="E251" s="37"/>
      <c r="F251" s="37"/>
      <c r="G251" s="37"/>
      <c r="H251" s="37"/>
      <c r="I251" s="37"/>
      <c r="J251" s="37"/>
      <c r="K251" s="37"/>
      <c r="L251" s="37"/>
      <c r="M251" s="41"/>
      <c r="N251" s="42"/>
      <c r="O251" s="27"/>
    </row>
    <row r="252" spans="2:16" s="6" customFormat="1" ht="18.75" customHeight="1" x14ac:dyDescent="0.25">
      <c r="D252" s="38" t="s">
        <v>258</v>
      </c>
      <c r="E252" s="37"/>
      <c r="F252" s="37"/>
      <c r="G252" s="37"/>
      <c r="H252" s="37"/>
      <c r="I252" s="37"/>
      <c r="J252" s="37"/>
      <c r="K252" s="37"/>
      <c r="L252" s="37"/>
      <c r="M252" s="17"/>
      <c r="N252" s="18"/>
      <c r="O252" s="28"/>
    </row>
    <row r="253" spans="2:16" s="6" customFormat="1" ht="25.5" customHeight="1" x14ac:dyDescent="0.25">
      <c r="D253" s="39" t="s">
        <v>259</v>
      </c>
      <c r="E253" s="40"/>
      <c r="F253" s="40"/>
      <c r="G253" s="40"/>
      <c r="H253" s="40"/>
      <c r="I253" s="40"/>
      <c r="J253" s="40"/>
      <c r="K253" s="40"/>
      <c r="L253" s="40"/>
      <c r="M253" s="19"/>
      <c r="N253" s="20"/>
      <c r="O253" s="29"/>
    </row>
    <row r="254" spans="2:16" s="6" customFormat="1" x14ac:dyDescent="0.25"/>
    <row r="255" spans="2:16" s="6" customFormat="1" x14ac:dyDescent="0.25"/>
    <row r="256" spans="2:16" s="6" customFormat="1" x14ac:dyDescent="0.25"/>
    <row r="257" s="6" customFormat="1" x14ac:dyDescent="0.25"/>
  </sheetData>
  <sheetProtection algorithmName="SHA-512" hashValue="jRaQzXyUSQvCkQ6vTMkdae3TPdaVqBEMe6LlzddxbylidrCFTQFWL0mr/VeIQZ6ygXrcIDdjAIDk5RCo3yKNPA==" saltValue="FAFSUwgytoZmz/W40Wif+Q==" spinCount="100000" sheet="1" objects="1" scenarios="1"/>
  <phoneticPr fontId="0" type="noConversion"/>
  <pageMargins left="0.75" right="0.75" top="1" bottom="1" header="0.5" footer="0.5"/>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2016 BB Financial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Maha Shah</cp:lastModifiedBy>
  <dcterms:created xsi:type="dcterms:W3CDTF">2016-10-03T15:23:27Z</dcterms:created>
  <dcterms:modified xsi:type="dcterms:W3CDTF">2021-12-13T18:48:25Z</dcterms:modified>
</cp:coreProperties>
</file>